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Gary.Bulog\Documents\"/>
    </mc:Choice>
  </mc:AlternateContent>
  <xr:revisionPtr revIDLastSave="0" documentId="8_{4409F379-F4A0-49FA-9850-DDE539801D6B}" xr6:coauthVersionLast="47" xr6:coauthVersionMax="47" xr10:uidLastSave="{00000000-0000-0000-0000-000000000000}"/>
  <bookViews>
    <workbookView xWindow="-108" yWindow="-108" windowWidth="23256" windowHeight="12576" firstSheet="1" activeTab="5"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expenses'!$A$1:$E$29</definedName>
    <definedName name="_xlnm.Print_Area" localSheetId="5">'Gifts and benefits'!$A$1:$F$36</definedName>
    <definedName name="_xlnm.Print_Area" localSheetId="0">'Guidance for agencies'!$A$1:$A$58</definedName>
    <definedName name="_xlnm.Print_Area" localSheetId="3">Hospitality!$A$1:$E$31</definedName>
    <definedName name="_xlnm.Print_Area" localSheetId="1">'Summary and sign-off'!$A$1:$F$23</definedName>
    <definedName name="_xlnm.Print_Area" localSheetId="2">Travel!$A$1:$E$91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5" i="4" l="1"/>
  <c r="C23" i="3"/>
  <c r="C24" i="2"/>
  <c r="C44" i="1"/>
  <c r="C80" i="1"/>
  <c r="C22" i="1"/>
  <c r="B6" i="13" l="1"/>
  <c r="E60" i="13"/>
  <c r="C60" i="13"/>
  <c r="C27" i="4"/>
  <c r="C26" i="4"/>
  <c r="B60" i="13" l="1"/>
  <c r="B59" i="13"/>
  <c r="D59" i="13"/>
  <c r="B58" i="13"/>
  <c r="D58" i="13"/>
  <c r="D57" i="13"/>
  <c r="B57" i="13"/>
  <c r="D56" i="13"/>
  <c r="B56" i="13"/>
  <c r="D55" i="13"/>
  <c r="B55" i="13"/>
  <c r="B2" i="4"/>
  <c r="B3" i="4"/>
  <c r="B2" i="3"/>
  <c r="B3" i="3"/>
  <c r="B2" i="2"/>
  <c r="B3" i="2"/>
  <c r="B2" i="1"/>
  <c r="B3" i="1"/>
  <c r="F58" i="13" l="1"/>
  <c r="D24" i="2" s="1"/>
  <c r="F60" i="13"/>
  <c r="E25" i="4" s="1"/>
  <c r="F59" i="13"/>
  <c r="D23" i="3" s="1"/>
  <c r="F57" i="13"/>
  <c r="D80" i="1" s="1"/>
  <c r="F56" i="13"/>
  <c r="D44" i="1" s="1"/>
  <c r="F55" i="13"/>
  <c r="D22" i="1" s="1"/>
  <c r="C13" i="13"/>
  <c r="C12" i="13"/>
  <c r="C11" i="13"/>
  <c r="C16" i="13" l="1"/>
  <c r="C17" i="13"/>
  <c r="B5" i="4" l="1"/>
  <c r="B4" i="4"/>
  <c r="B5" i="3"/>
  <c r="B4" i="3"/>
  <c r="B5" i="2"/>
  <c r="B4" i="2"/>
  <c r="B5" i="1"/>
  <c r="B4" i="1"/>
  <c r="C15" i="13" l="1"/>
  <c r="F12" i="13" l="1"/>
  <c r="C25" i="4"/>
  <c r="F11" i="13" s="1"/>
  <c r="F13" i="13" l="1"/>
  <c r="B80" i="1"/>
  <c r="B17" i="13" s="1"/>
  <c r="B44" i="1"/>
  <c r="B16" i="13" s="1"/>
  <c r="B22" i="1"/>
  <c r="B15" i="13" s="1"/>
  <c r="B23" i="3" l="1"/>
  <c r="B13" i="13" s="1"/>
  <c r="B24" i="2"/>
  <c r="B12" i="13" s="1"/>
  <c r="B11" i="13" l="1"/>
  <c r="B8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47"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<sst xmlns="http://schemas.openxmlformats.org/spreadsheetml/2006/main" count="354" uniqueCount="219">
  <si>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</si>
  <si>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</si>
  <si>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</si>
  <si>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</si>
  <si>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</si>
  <si>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</si>
  <si>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</si>
  <si>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</si>
  <si>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</si>
  <si>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</si>
  <si>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</si>
  <si>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</si>
  <si>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</si>
  <si>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</si>
  <si>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</si>
  <si>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</si>
  <si>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</si>
  <si>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</si>
  <si>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</si>
  <si>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</si>
  <si>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</si>
  <si>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</si>
  <si>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</si>
  <si>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</si>
  <si>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</si>
  <si>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</si>
  <si>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</si>
  <si>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</si>
  <si>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</si>
  <si>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</si>
  <si>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</si>
  <si>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</si>
  <si>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</si>
  <si>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</si>
  <si>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</si>
  <si>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</si>
  <si>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</si>
  <si>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</si>
  <si>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</si>
  <si>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</si>
  <si>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</si>
  <si>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</si>
  <si>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</si>
  <si>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</si>
  <si>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</si>
  <si>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</si>
  <si>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</si>
  <si>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</si>
  <si>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</si>
  <si>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</si>
  <si>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</si>
  <si>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</si>
  <si>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</si>
  <si>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</si>
  <si>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</si>
  <si>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</si>
  <si>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</si>
  <si>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</si>
  <si>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</si>
  <si>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</si>
  <si>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</si>
  <si>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</si>
  <si>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</si>
  <si>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</si>
  <si>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</si>
  <si>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</si>
  <si>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</si>
  <si>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</si>
  <si>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</si>
  <si>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</si>
  <si>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</si>
  <si>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</si>
  <si>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</si>
  <si>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</si>
  <si>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</si>
  <si>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</si>
  <si>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</si>
  <si>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</si>
  <si>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</si>
  <si>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</si>
  <si>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</si>
  <si>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</si>
  <si>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</si>
  <si>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</si>
  <si>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</si>
  <si>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</si>
  <si>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</si>
  <si>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</si>
  <si>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</si>
  <si>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</si>
  <si>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</si>
  <si>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</si>
  <si>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</si>
  <si>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</si>
  <si>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</si>
  <si>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</si>
  <si>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</si>
  <si>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</si>
  <si>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</si>
  <si>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</si>
  <si>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</si>
  <si>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</si>
  <si>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</si>
  <si>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</si>
  <si>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</si>
  <si>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</si>
  <si>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</si>
  <si>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</si>
  <si>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</si>
  <si>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</si>
  <si>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</si>
  <si>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</si>
  <si>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</si>
  <si>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</si>
  <si>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</si>
  <si>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</si>
  <si>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</si>
  <si>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</si>
  <si>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</si>
  <si>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</si>
  <si>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</si>
  <si>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</si>
  <si>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</si>
  <si>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</si>
  <si>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</si>
  <si>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</si>
  <si>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</si>
  <si>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</si>
  <si>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</si>
  <si>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</si>
  <si>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</si>
  <si>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</si>
  <si>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</si>
  <si>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</si>
  <si>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</si>
  <si>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</si>
  <si>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</si>
  <si>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</si>
  <si>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</si>
  <si>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</si>
  <si>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</si>
  <si>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</si>
  <si>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</si>
  <si>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</si>
  <si>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</si>
  <si>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</si>
  <si>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</si>
  <si>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</si>
  <si>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</si>
  <si>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</si>
  <si>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</si>
  <si>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</si>
  <si>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</si>
  <si>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</si>
  <si>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</si>
  <si>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</si>
  <si>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</si>
  <si>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</si>
  <si>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</si>
  <si>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</si>
  <si>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</si>
  <si>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</si>
  <si>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</si>
  <si>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</si>
  <si>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</si>
  <si>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</si>
  <si>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</si>
  <si>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</si>
  <si>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</si>
  <si>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 xml:space="preserve">Office of the Privacy Commissioner </t>
  </si>
  <si>
    <t>Presentation at UoA 2021 Information Governance Symposium</t>
  </si>
  <si>
    <t xml:space="preserve">Auckland </t>
  </si>
  <si>
    <t xml:space="preserve">Hotel accommodation </t>
  </si>
  <si>
    <t xml:space="preserve">Presentation at Cybersec Conference </t>
  </si>
  <si>
    <t xml:space="preserve">Airfares - reimbursement </t>
  </si>
  <si>
    <t xml:space="preserve">Air Travel </t>
  </si>
  <si>
    <t xml:space="preserve">Attendance at Auckland office </t>
  </si>
  <si>
    <t xml:space="preserve">Presentation at Nursing and Law Conference </t>
  </si>
  <si>
    <t xml:space="preserve">Presentation at NZ Information Technology Event </t>
  </si>
  <si>
    <t xml:space="preserve">Taxi </t>
  </si>
  <si>
    <t xml:space="preserve">Travel from presentation at UoA Information Governance Symposium to airport </t>
  </si>
  <si>
    <t xml:space="preserve">Travel from airport to presentation at UoA Information Governance Symposium </t>
  </si>
  <si>
    <t xml:space="preserve">Travel from office to UoA event </t>
  </si>
  <si>
    <t xml:space="preserve">Wellington </t>
  </si>
  <si>
    <t xml:space="preserve">Travel from Office to airport - onroute to Auckland for UoA event </t>
  </si>
  <si>
    <t xml:space="preserve">Travel from aiport / home </t>
  </si>
  <si>
    <t xml:space="preserve">Meeting with DPMC </t>
  </si>
  <si>
    <t xml:space="preserve">Meeting with Minister </t>
  </si>
  <si>
    <t>Travel to Airport - on route to Auckland for presentation to Nursing and Law Conf</t>
  </si>
  <si>
    <t xml:space="preserve">Travel from Airport to presentation at Nursing and Law Conf </t>
  </si>
  <si>
    <t xml:space="preserve">Travel to Auckland office </t>
  </si>
  <si>
    <t xml:space="preserve">Travel from aiport/home </t>
  </si>
  <si>
    <t xml:space="preserve">Travel to presentation to Criminal Bar Association </t>
  </si>
  <si>
    <t>Travel to hotel</t>
  </si>
  <si>
    <t>Travel from home/aiport</t>
  </si>
  <si>
    <t xml:space="preserve">Travel from Auckland airport to ofice </t>
  </si>
  <si>
    <t xml:space="preserve">Travel from Wellington airport/home </t>
  </si>
  <si>
    <t xml:space="preserve">Travel from hotel to Wellington aiport </t>
  </si>
  <si>
    <t xml:space="preserve">Visit Auckland office </t>
  </si>
  <si>
    <t>Presentation in Queenstown (Air fares paid by host)</t>
  </si>
  <si>
    <t>Accommodation</t>
  </si>
  <si>
    <t>Queenstown</t>
  </si>
  <si>
    <t>Taxis</t>
  </si>
  <si>
    <t>Various taxis around Queenstown</t>
  </si>
  <si>
    <t>Presentation</t>
  </si>
  <si>
    <t>Meals</t>
  </si>
  <si>
    <t>Travel to Auckland Office</t>
  </si>
  <si>
    <t>Attend meeting in Wellington</t>
  </si>
  <si>
    <t>Wellington</t>
  </si>
  <si>
    <t>Travel to Christchurch - Various engagements</t>
  </si>
  <si>
    <t>Christchurch</t>
  </si>
  <si>
    <t>Taxi</t>
  </si>
  <si>
    <t>General Manager</t>
  </si>
  <si>
    <t>Car park</t>
  </si>
  <si>
    <t>Car parking fee</t>
  </si>
  <si>
    <t>NZ Herald Premium</t>
  </si>
  <si>
    <t>Subscription</t>
  </si>
  <si>
    <t xml:space="preserve">Attend appointment </t>
  </si>
  <si>
    <t>John Edwards (1 July 2021 to 31 December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</si>
</sst>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7"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s>
  <borders count="14">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97">
    <xf numFmtId="0" fontId="0" fillId="0" borderId="0" xfId="0"/>
    <xf numFmtId="0" fontId="0" fillId="0" borderId="0" xfId="0" applyAlignment="1" applyProtection="1">
      <alignment wrapText="1"/>
      <protection locked="0"/>
    </xf>
    <xf numFmtId="0" fontId="0" fillId="0" borderId="0" xfId="0" applyFont="1" applyBorder="1" applyProtection="1">
      <protection locked="0"/>
    </xf>
    <xf numFmtId="0" fontId="0" fillId="0" borderId="0" xfId="0" applyFont="1" applyProtection="1">
      <protection locked="0"/>
    </xf>
    <xf numFmtId="0" fontId="18" fillId="2" borderId="0" xfId="0" applyFont="1" applyFill="1" applyBorder="1" applyAlignment="1" applyProtection="1">
      <alignment vertical="center" wrapText="1" readingOrder="1"/>
    </xf>
    <xf numFmtId="0" fontId="0" fillId="5" borderId="0" xfId="0" applyFill="1" applyAlignment="1" applyProtection="1">
      <alignment wrapText="1"/>
    </xf>
    <xf numFmtId="0" fontId="0" fillId="5" borderId="0" xfId="0" applyFont="1" applyFill="1" applyAlignment="1" applyProtection="1">
      <alignment wrapText="1"/>
    </xf>
    <xf numFmtId="0" fontId="18" fillId="0" borderId="0" xfId="0" applyFont="1" applyFill="1" applyBorder="1" applyAlignment="1" applyProtection="1">
      <alignment vertical="center" wrapText="1" readingOrder="1"/>
    </xf>
    <xf numFmtId="0" fontId="17" fillId="0" borderId="0" xfId="0" applyFont="1" applyFill="1" applyBorder="1" applyAlignment="1" applyProtection="1">
      <alignment vertical="center" wrapText="1" readingOrder="1"/>
    </xf>
    <xf numFmtId="0" fontId="21" fillId="0" borderId="0" xfId="0" applyFont="1" applyFill="1" applyBorder="1" applyAlignment="1" applyProtection="1">
      <alignment vertical="center" wrapText="1" readingOrder="1"/>
    </xf>
    <xf numFmtId="0" fontId="21" fillId="0" borderId="3" xfId="0" applyFont="1" applyFill="1" applyBorder="1" applyAlignment="1" applyProtection="1">
      <alignment vertical="center" wrapText="1" readingOrder="1"/>
    </xf>
    <xf numFmtId="0" fontId="31" fillId="0" borderId="3" xfId="0" applyFont="1" applyFill="1" applyBorder="1" applyAlignment="1" applyProtection="1">
      <alignment horizontal="left" vertical="center" wrapText="1" indent="2" readingOrder="1"/>
    </xf>
    <xf numFmtId="0" fontId="0" fillId="4" borderId="0" xfId="0" applyFill="1" applyAlignment="1" applyProtection="1"/>
    <xf numFmtId="0" fontId="0" fillId="5" borderId="0" xfId="0" applyFill="1" applyAlignment="1" applyProtection="1"/>
    <xf numFmtId="0" fontId="4" fillId="6" borderId="0" xfId="0" applyFont="1" applyFill="1" applyAlignment="1" applyProtection="1"/>
    <xf numFmtId="0" fontId="4" fillId="6" borderId="0" xfId="0" applyFont="1" applyFill="1" applyAlignment="1" applyProtection="1">
      <alignment wrapText="1"/>
    </xf>
    <xf numFmtId="0" fontId="0" fillId="0" borderId="0" xfId="0" applyProtection="1"/>
    <xf numFmtId="0" fontId="26" fillId="0" borderId="0" xfId="0" applyFont="1" applyBorder="1" applyProtection="1"/>
    <xf numFmtId="166" fontId="25" fillId="0" borderId="0" xfId="0" applyNumberFormat="1" applyFont="1" applyFill="1" applyBorder="1" applyAlignment="1" applyProtection="1">
      <alignment vertical="center" wrapText="1"/>
    </xf>
    <xf numFmtId="0" fontId="19" fillId="0" borderId="0" xfId="0" applyFont="1" applyFill="1" applyBorder="1" applyAlignment="1" applyProtection="1">
      <alignment horizontal="center" vertical="center" wrapText="1"/>
    </xf>
    <xf numFmtId="0" fontId="0" fillId="0" borderId="0" xfId="0" applyFont="1" applyBorder="1" applyAlignment="1" applyProtection="1">
      <alignment wrapText="1"/>
    </xf>
    <xf numFmtId="0" fontId="4" fillId="0" borderId="0" xfId="0" applyFont="1" applyBorder="1" applyAlignment="1" applyProtection="1">
      <alignment wrapText="1"/>
    </xf>
    <xf numFmtId="0" fontId="1" fillId="0" borderId="0" xfId="0" applyFont="1" applyBorder="1" applyAlignment="1" applyProtection="1">
      <alignment wrapText="1"/>
    </xf>
    <xf numFmtId="0" fontId="0" fillId="0" borderId="0" xfId="0" applyFont="1" applyBorder="1" applyAlignment="1" applyProtection="1">
      <alignment vertical="center"/>
    </xf>
    <xf numFmtId="0" fontId="0" fillId="0" borderId="0" xfId="0" applyFont="1" applyProtection="1"/>
    <xf numFmtId="0" fontId="1" fillId="0" borderId="0" xfId="0" applyFont="1" applyFill="1" applyBorder="1" applyAlignment="1" applyProtection="1">
      <alignment wrapText="1"/>
    </xf>
    <xf numFmtId="0" fontId="0" fillId="0" borderId="0" xfId="0" applyFill="1" applyBorder="1" applyAlignment="1" applyProtection="1">
      <alignment wrapText="1"/>
    </xf>
    <xf numFmtId="0" fontId="0" fillId="0" borderId="0" xfId="0" applyBorder="1" applyAlignment="1" applyProtection="1">
      <alignment wrapText="1"/>
    </xf>
    <xf numFmtId="0" fontId="4" fillId="0" borderId="0" xfId="0" applyFont="1" applyBorder="1" applyProtection="1"/>
    <xf numFmtId="0" fontId="0" fillId="0" borderId="0" xfId="0" applyFont="1" applyFill="1" applyBorder="1" applyAlignment="1" applyProtection="1">
      <alignment vertical="center"/>
    </xf>
    <xf numFmtId="0" fontId="0" fillId="0" borderId="0" xfId="0" applyFont="1" applyFill="1" applyBorder="1" applyAlignment="1" applyProtection="1">
      <alignment wrapText="1"/>
    </xf>
    <xf numFmtId="0" fontId="0" fillId="0" borderId="0" xfId="0" applyBorder="1" applyAlignment="1" applyProtection="1">
      <alignment vertical="center"/>
    </xf>
    <xf numFmtId="0" fontId="0" fillId="0" borderId="0" xfId="0" applyBorder="1" applyAlignment="1" applyProtection="1"/>
    <xf numFmtId="0" fontId="0" fillId="0" borderId="0" xfId="0" applyFont="1" applyBorder="1" applyAlignment="1" applyProtection="1">
      <alignment horizontal="justify" vertical="center"/>
    </xf>
    <xf numFmtId="0" fontId="14" fillId="0" borderId="0" xfId="0" applyFont="1" applyBorder="1" applyAlignment="1" applyProtection="1">
      <alignment vertical="center" wrapText="1" readingOrder="1"/>
    </xf>
    <xf numFmtId="0" fontId="20" fillId="3" borderId="0" xfId="0" applyFont="1" applyFill="1" applyBorder="1" applyAlignment="1" applyProtection="1">
      <alignment vertical="center" wrapText="1"/>
    </xf>
    <xf numFmtId="0" fontId="0" fillId="0" borderId="0" xfId="0" applyFont="1" applyAlignment="1" applyProtection="1">
      <alignment vertical="center"/>
    </xf>
    <xf numFmtId="0" fontId="0" fillId="0" borderId="0" xfId="0" applyFont="1" applyFill="1" applyProtection="1"/>
    <xf numFmtId="0" fontId="0" fillId="0" borderId="0" xfId="0" applyFont="1" applyBorder="1" applyProtection="1"/>
    <xf numFmtId="0" fontId="0" fillId="0" borderId="0" xfId="0" applyBorder="1" applyAlignment="1" applyProtection="1">
      <alignment vertical="top"/>
    </xf>
    <xf numFmtId="0" fontId="0" fillId="0" borderId="0" xfId="0" applyBorder="1" applyAlignment="1" applyProtection="1">
      <alignment vertical="top" wrapText="1"/>
    </xf>
    <xf numFmtId="0" fontId="0" fillId="0" borderId="0" xfId="0" applyFont="1" applyAlignment="1" applyProtection="1">
      <alignment wrapText="1"/>
    </xf>
    <xf numFmtId="0" fontId="3" fillId="0" borderId="0" xfId="0" applyFont="1" applyFill="1" applyBorder="1" applyAlignment="1" applyProtection="1">
      <alignment wrapText="1"/>
    </xf>
    <xf numFmtId="0" fontId="0" fillId="0" borderId="0" xfId="0"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Alignment="1" applyProtection="1">
      <alignment horizontal="justify" vertical="center"/>
    </xf>
    <xf numFmtId="0" fontId="0" fillId="0" borderId="0" xfId="0" applyAlignment="1" applyProtection="1">
      <alignment wrapText="1"/>
    </xf>
    <xf numFmtId="0" fontId="2" fillId="0" borderId="0" xfId="0" applyFont="1" applyFill="1" applyBorder="1" applyAlignment="1" applyProtection="1">
      <alignment wrapText="1"/>
    </xf>
    <xf numFmtId="0" fontId="1" fillId="0" borderId="0" xfId="0" applyFont="1" applyBorder="1" applyAlignment="1" applyProtection="1">
      <alignment vertical="center" wrapText="1"/>
    </xf>
    <xf numFmtId="0" fontId="0" fillId="0" borderId="0" xfId="0" applyAlignment="1" applyProtection="1">
      <alignment vertical="center" wrapText="1"/>
    </xf>
    <xf numFmtId="0" fontId="19" fillId="3" borderId="0" xfId="0" applyFont="1" applyFill="1" applyBorder="1" applyAlignment="1" applyProtection="1">
      <alignment vertical="center" wrapText="1" readingOrder="1"/>
    </xf>
    <xf numFmtId="0" fontId="16" fillId="3" borderId="0" xfId="0" applyFont="1" applyFill="1" applyBorder="1" applyAlignment="1" applyProtection="1"/>
    <xf numFmtId="0" fontId="4" fillId="0" borderId="0" xfId="0" applyFont="1" applyFill="1" applyBorder="1" applyAlignment="1" applyProtection="1">
      <alignment wrapText="1"/>
    </xf>
    <xf numFmtId="0" fontId="0" fillId="0" borderId="0" xfId="0" applyFont="1" applyBorder="1" applyAlignment="1" applyProtection="1"/>
    <xf numFmtId="0" fontId="0" fillId="0" borderId="0" xfId="0" applyAlignment="1" applyProtection="1"/>
    <xf numFmtId="0" fontId="0" fillId="0" borderId="0" xfId="0" applyAlignment="1" applyProtection="1">
      <alignment vertical="top" wrapText="1"/>
    </xf>
    <xf numFmtId="1" fontId="21" fillId="0" borderId="5" xfId="0" applyNumberFormat="1" applyFont="1" applyFill="1" applyBorder="1" applyAlignment="1" applyProtection="1">
      <alignment horizontal="center" vertical="center" wrapText="1"/>
    </xf>
    <xf numFmtId="0" fontId="15" fillId="0" borderId="0" xfId="0" applyFont="1" applyFill="1" applyBorder="1" applyAlignment="1" applyProtection="1">
      <alignment vertical="center"/>
    </xf>
    <xf numFmtId="1" fontId="17" fillId="0" borderId="0" xfId="0" applyNumberFormat="1" applyFont="1" applyFill="1" applyBorder="1" applyAlignment="1" applyProtection="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Fill="1" applyAlignment="1" applyProtection="1">
      <alignment vertical="center" wrapText="1"/>
    </xf>
    <xf numFmtId="0" fontId="0" fillId="0" borderId="0" xfId="0" applyFill="1" applyAlignment="1" applyProtection="1">
      <alignment vertical="center" wrapText="1"/>
    </xf>
    <xf numFmtId="0" fontId="0" fillId="0" borderId="0" xfId="0" applyFill="1" applyAlignment="1" applyProtection="1">
      <alignment wrapText="1"/>
    </xf>
    <xf numFmtId="0" fontId="0" fillId="5" borderId="0" xfId="0" applyFont="1" applyFill="1" applyBorder="1" applyAlignment="1" applyProtection="1"/>
    <xf numFmtId="0" fontId="0" fillId="5" borderId="0" xfId="0" applyFont="1" applyFill="1" applyBorder="1" applyAlignment="1" applyProtection="1">
      <alignment wrapText="1"/>
    </xf>
    <xf numFmtId="0" fontId="0" fillId="5" borderId="0" xfId="0" applyFill="1" applyAlignment="1" applyProtection="1">
      <alignment horizontal="left" vertical="top"/>
    </xf>
    <xf numFmtId="0" fontId="0" fillId="5" borderId="0" xfId="0" applyFont="1" applyFill="1" applyBorder="1" applyProtection="1"/>
    <xf numFmtId="0" fontId="0" fillId="4" borderId="0" xfId="0" applyFont="1" applyFill="1" applyBorder="1" applyProtection="1"/>
    <xf numFmtId="0" fontId="18" fillId="2" borderId="0" xfId="0" applyFont="1" applyFill="1" applyAlignment="1" applyProtection="1">
      <alignment horizontal="center" vertical="center"/>
    </xf>
    <xf numFmtId="0" fontId="27" fillId="0" borderId="0" xfId="0" applyFont="1" applyFill="1" applyAlignment="1" applyProtection="1">
      <alignment horizontal="center"/>
    </xf>
    <xf numFmtId="0" fontId="11" fillId="0" borderId="0" xfId="0" applyFont="1" applyAlignment="1" applyProtection="1">
      <alignment vertical="center"/>
    </xf>
    <xf numFmtId="0" fontId="19" fillId="2" borderId="0" xfId="0" applyFont="1" applyFill="1" applyAlignment="1" applyProtection="1">
      <alignment horizontal="justify" vertical="center"/>
    </xf>
    <xf numFmtId="0" fontId="7" fillId="0" borderId="0" xfId="0" applyFont="1" applyAlignment="1" applyProtection="1">
      <alignment vertical="center"/>
    </xf>
    <xf numFmtId="0" fontId="7" fillId="0" borderId="0" xfId="0" applyFont="1" applyFill="1" applyAlignment="1" applyProtection="1">
      <alignment vertical="center"/>
    </xf>
    <xf numFmtId="0" fontId="7" fillId="0" borderId="0" xfId="0" applyFont="1" applyFill="1" applyAlignment="1" applyProtection="1">
      <alignment vertical="center" wrapText="1"/>
    </xf>
    <xf numFmtId="0" fontId="11" fillId="0" borderId="0" xfId="0" applyFont="1" applyFill="1" applyAlignment="1" applyProtection="1">
      <alignment horizontal="justify" vertical="center"/>
    </xf>
    <xf numFmtId="0" fontId="7" fillId="0" borderId="0" xfId="0" applyFont="1" applyFill="1" applyAlignment="1" applyProtection="1">
      <alignment horizontal="justify" vertical="center"/>
    </xf>
    <xf numFmtId="0" fontId="19" fillId="3" borderId="0" xfId="0" applyFont="1" applyFill="1" applyAlignment="1" applyProtection="1">
      <alignment horizontal="justify" vertical="center"/>
    </xf>
    <xf numFmtId="0" fontId="11" fillId="0" borderId="0" xfId="0" applyFont="1" applyAlignment="1" applyProtection="1">
      <alignment horizontal="justify" vertical="center"/>
    </xf>
    <xf numFmtId="0" fontId="7" fillId="0" borderId="0" xfId="0" applyFont="1" applyAlignment="1" applyProtection="1">
      <alignment vertical="center" wrapText="1"/>
    </xf>
    <xf numFmtId="0" fontId="11" fillId="0" borderId="0" xfId="1" applyFont="1" applyAlignment="1" applyProtection="1">
      <alignment horizontal="justify" vertical="center"/>
    </xf>
    <xf numFmtId="0" fontId="7" fillId="0" borderId="0" xfId="0" applyFont="1" applyAlignment="1" applyProtection="1">
      <alignment horizontal="justify" vertical="center"/>
    </xf>
    <xf numFmtId="0" fontId="11" fillId="0" borderId="0" xfId="0" applyFont="1" applyAlignment="1" applyProtection="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pplyProtection="1">
      <alignment horizontal="center" vertical="center"/>
    </xf>
    <xf numFmtId="0" fontId="0" fillId="0" borderId="0" xfId="0" applyProtection="1">
      <protection locked="0"/>
    </xf>
    <xf numFmtId="0" fontId="19" fillId="3" borderId="0" xfId="0" applyFont="1" applyFill="1" applyBorder="1" applyAlignment="1" applyProtection="1">
      <alignment vertical="center" readingOrder="1"/>
    </xf>
    <xf numFmtId="0" fontId="33" fillId="0" borderId="0" xfId="0" applyFont="1" applyBorder="1" applyProtection="1"/>
    <xf numFmtId="166" fontId="19" fillId="8" borderId="0" xfId="0" applyNumberFormat="1" applyFont="1" applyFill="1" applyBorder="1" applyAlignment="1" applyProtection="1">
      <alignment horizontal="left" vertical="center" wrapText="1"/>
    </xf>
    <xf numFmtId="1" fontId="19" fillId="8" borderId="0" xfId="0" applyNumberFormat="1" applyFont="1" applyFill="1" applyBorder="1" applyAlignment="1" applyProtection="1">
      <alignment horizontal="center" vertical="center" wrapText="1"/>
    </xf>
    <xf numFmtId="164" fontId="0" fillId="0" borderId="0" xfId="0" applyNumberFormat="1" applyBorder="1" applyAlignment="1" applyProtection="1">
      <alignment wrapText="1"/>
    </xf>
    <xf numFmtId="164" fontId="19" fillId="3" borderId="0" xfId="0" applyNumberFormat="1" applyFont="1" applyFill="1" applyBorder="1" applyAlignment="1" applyProtection="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Border="1" applyAlignment="1" applyProtection="1">
      <alignment vertical="center" wrapText="1" readingOrder="1"/>
    </xf>
    <xf numFmtId="0" fontId="0" fillId="4" borderId="0" xfId="0" applyFill="1" applyAlignment="1" applyProtection="1">
      <alignment wrapText="1"/>
    </xf>
    <xf numFmtId="0" fontId="0" fillId="4" borderId="0" xfId="0" applyFill="1" applyBorder="1" applyAlignment="1" applyProtection="1"/>
    <xf numFmtId="0" fontId="6" fillId="4" borderId="0" xfId="0" applyFont="1" applyFill="1" applyBorder="1" applyAlignment="1" applyProtection="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Fill="1" applyAlignment="1" applyProtection="1">
      <alignment horizontal="center" wrapText="1"/>
    </xf>
    <xf numFmtId="0" fontId="35" fillId="3" borderId="0" xfId="0" applyFont="1" applyFill="1" applyBorder="1" applyAlignment="1" applyProtection="1">
      <alignment horizontal="center" vertical="center" readingOrder="1"/>
    </xf>
    <xf numFmtId="0" fontId="20" fillId="3" borderId="0" xfId="0" applyFont="1" applyFill="1" applyBorder="1" applyAlignment="1" applyProtection="1">
      <alignment vertical="center"/>
    </xf>
    <xf numFmtId="164" fontId="20" fillId="3" borderId="0" xfId="0" applyNumberFormat="1" applyFont="1" applyFill="1" applyBorder="1" applyAlignment="1" applyProtection="1">
      <alignment vertical="center"/>
    </xf>
    <xf numFmtId="0" fontId="4" fillId="4" borderId="0" xfId="0" applyFont="1" applyFill="1" applyBorder="1" applyAlignment="1" applyProtection="1">
      <alignment wrapText="1"/>
    </xf>
    <xf numFmtId="0" fontId="4" fillId="5" borderId="0" xfId="0" applyFont="1" applyFill="1" applyAlignment="1" applyProtection="1">
      <alignment wrapText="1"/>
    </xf>
    <xf numFmtId="1" fontId="0" fillId="5" borderId="0" xfId="0" applyNumberFormat="1" applyFont="1" applyFill="1" applyBorder="1" applyAlignment="1" applyProtection="1">
      <alignment horizontal="center"/>
    </xf>
    <xf numFmtId="0" fontId="0" fillId="5" borderId="0" xfId="0" applyFont="1" applyFill="1" applyBorder="1" applyAlignment="1" applyProtection="1">
      <alignment horizontal="center"/>
    </xf>
    <xf numFmtId="1" fontId="0" fillId="4" borderId="0" xfId="0" applyNumberFormat="1" applyFont="1" applyFill="1" applyBorder="1" applyAlignment="1" applyProtection="1">
      <alignment horizontal="center"/>
    </xf>
    <xf numFmtId="0" fontId="0" fillId="4" borderId="0" xfId="0" applyFont="1" applyFill="1" applyBorder="1" applyAlignment="1" applyProtection="1">
      <alignment horizontal="center"/>
    </xf>
    <xf numFmtId="0" fontId="4" fillId="4" borderId="0" xfId="0" applyFont="1" applyFill="1" applyAlignment="1" applyProtection="1"/>
    <xf numFmtId="0" fontId="4" fillId="4" borderId="0" xfId="0" applyFont="1" applyFill="1" applyAlignment="1" applyProtection="1">
      <alignment wrapText="1"/>
    </xf>
    <xf numFmtId="2" fontId="0" fillId="4" borderId="0" xfId="0" applyNumberFormat="1" applyFont="1" applyFill="1" applyAlignment="1" applyProtection="1">
      <alignment vertical="top"/>
    </xf>
    <xf numFmtId="0" fontId="4" fillId="5" borderId="0" xfId="0" applyFont="1" applyFill="1" applyBorder="1" applyAlignment="1" applyProtection="1">
      <alignment wrapText="1"/>
    </xf>
    <xf numFmtId="0" fontId="0" fillId="4" borderId="0" xfId="0" applyFont="1" applyFill="1" applyAlignment="1" applyProtection="1">
      <alignment horizontal="left" vertical="top" wrapText="1"/>
    </xf>
    <xf numFmtId="0" fontId="0" fillId="5" borderId="0" xfId="0" applyFont="1" applyFill="1" applyAlignment="1" applyProtection="1">
      <alignment horizontal="left" vertical="top" wrapText="1"/>
    </xf>
    <xf numFmtId="0" fontId="4" fillId="5" borderId="0" xfId="0" applyFont="1" applyFill="1" applyAlignment="1" applyProtection="1">
      <alignment horizontal="center" vertical="top"/>
    </xf>
    <xf numFmtId="1" fontId="4" fillId="5" borderId="0" xfId="0" applyNumberFormat="1" applyFont="1" applyFill="1" applyBorder="1" applyAlignment="1" applyProtection="1">
      <alignment horizontal="center"/>
    </xf>
    <xf numFmtId="0" fontId="4" fillId="4" borderId="0" xfId="0" applyFont="1" applyFill="1" applyBorder="1" applyAlignment="1" applyProtection="1">
      <alignment horizontal="center" wrapText="1"/>
    </xf>
    <xf numFmtId="0" fontId="4" fillId="5" borderId="0" xfId="0" applyFont="1" applyFill="1" applyAlignment="1" applyProtection="1">
      <alignment horizontal="center" wrapText="1"/>
    </xf>
    <xf numFmtId="0" fontId="18" fillId="3" borderId="0" xfId="0" applyFont="1" applyFill="1" applyBorder="1" applyAlignment="1" applyProtection="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Border="1" applyAlignment="1" applyProtection="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Fill="1" applyBorder="1" applyAlignment="1" applyProtection="1">
      <alignment wrapText="1"/>
    </xf>
    <xf numFmtId="0" fontId="16" fillId="0" borderId="0" xfId="0" applyFont="1" applyProtection="1"/>
    <xf numFmtId="0" fontId="12" fillId="9" borderId="0" xfId="1" applyFont="1" applyFill="1" applyAlignment="1" applyProtection="1">
      <alignment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ont="1" applyFill="1" applyBorder="1" applyAlignment="1" applyProtection="1">
      <alignment vertical="center" wrapText="1"/>
      <protection locked="0"/>
    </xf>
    <xf numFmtId="0" fontId="0" fillId="10" borderId="5" xfId="0" applyFont="1" applyFill="1" applyBorder="1" applyAlignment="1" applyProtection="1">
      <alignment vertical="center" wrapText="1"/>
      <protection locked="0"/>
    </xf>
    <xf numFmtId="0" fontId="15" fillId="10" borderId="4" xfId="0" applyNumberFormat="1"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Border="1" applyAlignment="1" applyProtection="1">
      <alignment horizontal="left" vertical="center" wrapText="1"/>
    </xf>
    <xf numFmtId="0" fontId="19" fillId="3" borderId="0" xfId="0" applyFont="1" applyFill="1" applyBorder="1" applyAlignment="1" applyProtection="1">
      <alignment horizontal="left" vertical="center" readingOrder="1"/>
    </xf>
    <xf numFmtId="166" fontId="19" fillId="3" borderId="0" xfId="0" applyNumberFormat="1" applyFont="1" applyFill="1" applyBorder="1" applyAlignment="1" applyProtection="1">
      <alignment horizontal="left" vertical="center" wrapText="1"/>
    </xf>
    <xf numFmtId="1" fontId="19" fillId="3" borderId="0" xfId="0" applyNumberFormat="1" applyFont="1" applyFill="1" applyBorder="1" applyAlignment="1" applyProtection="1">
      <alignment horizontal="center" vertical="center" wrapText="1"/>
    </xf>
    <xf numFmtId="166" fontId="35" fillId="3" borderId="0" xfId="0" applyNumberFormat="1" applyFont="1" applyFill="1" applyBorder="1" applyAlignment="1" applyProtection="1">
      <alignment horizontal="center" vertical="center" wrapText="1"/>
    </xf>
    <xf numFmtId="0" fontId="34" fillId="11" borderId="7" xfId="0" applyFont="1" applyFill="1" applyBorder="1" applyAlignment="1" applyProtection="1">
      <alignment horizontal="center" vertical="center" wrapText="1"/>
    </xf>
    <xf numFmtId="167" fontId="15" fillId="11" borderId="3" xfId="0" applyNumberFormat="1" applyFont="1" applyFill="1" applyBorder="1" applyAlignment="1" applyProtection="1">
      <alignment vertical="center"/>
      <protection locked="0"/>
    </xf>
    <xf numFmtId="164"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167" fontId="15" fillId="11" borderId="3" xfId="0" applyNumberFormat="1" applyFont="1" applyFill="1" applyBorder="1" applyAlignment="1" applyProtection="1">
      <alignment vertical="center" wrapText="1"/>
      <protection locked="0"/>
    </xf>
    <xf numFmtId="0" fontId="0" fillId="11" borderId="4" xfId="0" applyFont="1" applyFill="1" applyBorder="1" applyAlignment="1" applyProtection="1">
      <alignment vertical="center" wrapText="1"/>
      <protection locked="0"/>
    </xf>
    <xf numFmtId="0" fontId="0" fillId="11" borderId="5" xfId="0" applyFont="1" applyFill="1" applyBorder="1" applyAlignment="1" applyProtection="1">
      <alignment vertical="center" wrapText="1"/>
      <protection locked="0"/>
    </xf>
    <xf numFmtId="0" fontId="0" fillId="11" borderId="4" xfId="0" applyFont="1" applyFill="1" applyBorder="1" applyAlignment="1" applyProtection="1">
      <alignment horizontal="left" vertical="center" wrapText="1"/>
      <protection locked="0"/>
    </xf>
    <xf numFmtId="0" fontId="15" fillId="11" borderId="4" xfId="0" applyNumberFormat="1" applyFont="1" applyFill="1" applyBorder="1" applyAlignment="1" applyProtection="1">
      <alignment horizontal="left" vertical="center" wrapText="1"/>
      <protection locked="0"/>
    </xf>
    <xf numFmtId="164" fontId="15" fillId="11" borderId="4" xfId="0" applyNumberFormat="1" applyFont="1" applyFill="1" applyBorder="1" applyAlignment="1" applyProtection="1">
      <alignment horizontal="right" vertical="center" wrapText="1"/>
      <protection locked="0"/>
    </xf>
    <xf numFmtId="0" fontId="0" fillId="11" borderId="5" xfId="0" applyFont="1" applyFill="1" applyBorder="1" applyAlignment="1" applyProtection="1">
      <alignment horizontal="left" vertical="center" wrapText="1"/>
      <protection locked="0"/>
    </xf>
    <xf numFmtId="0" fontId="35" fillId="3" borderId="0" xfId="0" applyFont="1" applyFill="1" applyBorder="1" applyAlignment="1" applyProtection="1">
      <alignment horizontal="center" vertical="center" wrapText="1"/>
    </xf>
    <xf numFmtId="167" fontId="15" fillId="11" borderId="0" xfId="0" applyNumberFormat="1" applyFont="1" applyFill="1" applyBorder="1" applyAlignment="1" applyProtection="1">
      <alignment vertical="center"/>
      <protection locked="0"/>
    </xf>
    <xf numFmtId="164" fontId="15" fillId="11" borderId="0" xfId="0" applyNumberFormat="1" applyFont="1" applyFill="1" applyBorder="1" applyAlignment="1" applyProtection="1">
      <alignment vertical="center" wrapText="1"/>
      <protection locked="0"/>
    </xf>
    <xf numFmtId="0" fontId="15" fillId="11" borderId="0" xfId="0" applyFont="1" applyFill="1" applyBorder="1" applyAlignment="1" applyProtection="1">
      <alignment vertical="center" wrapText="1"/>
      <protection locked="0"/>
    </xf>
    <xf numFmtId="167" fontId="15" fillId="10" borderId="11" xfId="0" applyNumberFormat="1" applyFont="1" applyFill="1" applyBorder="1" applyAlignment="1" applyProtection="1">
      <alignment vertical="center"/>
      <protection locked="0"/>
    </xf>
    <xf numFmtId="164" fontId="15" fillId="10" borderId="12" xfId="0" applyNumberFormat="1" applyFont="1" applyFill="1" applyBorder="1" applyAlignment="1" applyProtection="1">
      <alignment vertical="center" wrapText="1"/>
      <protection locked="0"/>
    </xf>
    <xf numFmtId="0" fontId="15" fillId="10" borderId="12" xfId="0" applyFont="1" applyFill="1" applyBorder="1" applyAlignment="1" applyProtection="1">
      <alignment vertical="center" wrapText="1"/>
      <protection locked="0"/>
    </xf>
    <xf numFmtId="0" fontId="15" fillId="10" borderId="13" xfId="0" applyFont="1" applyFill="1" applyBorder="1" applyAlignment="1" applyProtection="1">
      <alignment vertical="center" wrapText="1"/>
      <protection locked="0"/>
    </xf>
    <xf numFmtId="0" fontId="0" fillId="0" borderId="0" xfId="0" applyBorder="1" applyProtection="1">
      <protection locked="0"/>
    </xf>
    <xf numFmtId="0" fontId="15" fillId="0" borderId="0" xfId="0" applyFont="1" applyFill="1" applyBorder="1" applyAlignment="1" applyProtection="1">
      <alignment horizontal="center" vertical="center" wrapText="1" readingOrder="1"/>
    </xf>
    <xf numFmtId="0" fontId="14" fillId="11" borderId="2" xfId="0" applyFont="1" applyFill="1" applyBorder="1" applyAlignment="1" applyProtection="1">
      <alignment horizontal="left" vertical="center" wrapText="1" readingOrder="1"/>
      <protection locked="0"/>
    </xf>
    <xf numFmtId="0" fontId="13" fillId="0" borderId="6" xfId="0" applyFont="1" applyFill="1" applyBorder="1" applyAlignment="1" applyProtection="1">
      <alignment horizontal="left" vertical="center"/>
    </xf>
    <xf numFmtId="0" fontId="22" fillId="2" borderId="0" xfId="0" applyFont="1" applyFill="1" applyBorder="1" applyAlignment="1" applyProtection="1">
      <alignment horizontal="center" vertical="center"/>
    </xf>
    <xf numFmtId="0" fontId="36" fillId="11" borderId="2" xfId="0" applyFont="1" applyFill="1" applyBorder="1" applyAlignment="1" applyProtection="1">
      <alignment horizontal="left" vertical="center" wrapText="1" readingOrder="1"/>
      <protection locked="0"/>
    </xf>
    <xf numFmtId="167" fontId="36" fillId="11"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pplyProtection="1">
      <alignment horizontal="left" vertical="center" wrapText="1" readingOrder="1"/>
    </xf>
    <xf numFmtId="0" fontId="35" fillId="3" borderId="0" xfId="0" applyFont="1" applyFill="1" applyBorder="1" applyAlignment="1" applyProtection="1">
      <alignment horizontal="center" vertical="center" wrapText="1"/>
    </xf>
    <xf numFmtId="0" fontId="18" fillId="3" borderId="0" xfId="0" applyFont="1" applyFill="1" applyBorder="1" applyAlignment="1" applyProtection="1">
      <alignment horizontal="center" vertical="center" wrapText="1" readingOrder="1"/>
    </xf>
    <xf numFmtId="0" fontId="3" fillId="0" borderId="1" xfId="0" applyFont="1" applyFill="1" applyBorder="1" applyAlignment="1" applyProtection="1">
      <alignment horizontal="center" vertical="center" wrapText="1" readingOrder="1"/>
    </xf>
    <xf numFmtId="0" fontId="3" fillId="0" borderId="0" xfId="0" applyFont="1" applyFill="1" applyBorder="1" applyAlignment="1" applyProtection="1">
      <alignment horizontal="center" vertical="center" wrapText="1" readingOrder="1"/>
    </xf>
    <xf numFmtId="0" fontId="5" fillId="0" borderId="1"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readingOrder="1"/>
    </xf>
    <xf numFmtId="0" fontId="20" fillId="3" borderId="0"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3"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1"/>
  <sheetViews>
    <sheetView zoomScaleNormal="100" workbookViewId="0"/>
  </sheetViews>
  <sheetFormatPr defaultColWidth="0" defaultRowHeight="13.8" zeroHeight="1" x14ac:dyDescent="0.25"/>
  <cols>
    <col min="1" max="1" width="219.21875" style="70" customWidth="1"/>
    <col min="2" max="2" width="33.21875" style="69" customWidth="1"/>
    <col min="3" max="16384" width="8.77734375" style="16" hidden="1"/>
  </cols>
  <sheetData>
    <row r="1" spans="1:2" ht="23.25" customHeight="1" x14ac:dyDescent="0.25">
      <c r="A1" s="68" t="s">
        <v>0</v>
      </c>
    </row>
    <row r="2" spans="1:2" ht="33" customHeight="1" x14ac:dyDescent="0.25">
      <c r="A2" s="132" t="s">
        <v>1</v>
      </c>
    </row>
    <row r="3" spans="1:2" ht="17.25" customHeight="1" x14ac:dyDescent="0.25"/>
    <row r="4" spans="1:2" ht="23.25" customHeight="1" x14ac:dyDescent="0.25">
      <c r="A4" s="156" t="s">
        <v>2</v>
      </c>
    </row>
    <row r="5" spans="1:2" ht="17.25" customHeight="1" x14ac:dyDescent="0.25"/>
    <row r="6" spans="1:2" ht="23.25" customHeight="1" x14ac:dyDescent="0.25">
      <c r="A6" s="71" t="s">
        <v>3</v>
      </c>
    </row>
    <row r="7" spans="1:2" ht="17.25" customHeight="1" x14ac:dyDescent="0.25">
      <c r="A7" s="72" t="s">
        <v>4</v>
      </c>
    </row>
    <row r="8" spans="1:2" ht="17.25" customHeight="1" x14ac:dyDescent="0.25">
      <c r="A8" s="73" t="s">
        <v>5</v>
      </c>
    </row>
    <row r="9" spans="1:2" ht="17.25" customHeight="1" x14ac:dyDescent="0.25">
      <c r="A9" s="73"/>
    </row>
    <row r="10" spans="1:2" ht="23.25" customHeight="1" x14ac:dyDescent="0.25">
      <c r="A10" s="71" t="s">
        <v>6</v>
      </c>
      <c r="B10" s="105" t="s">
        <v>7</v>
      </c>
    </row>
    <row r="11" spans="1:2" ht="17.25" customHeight="1" x14ac:dyDescent="0.25">
      <c r="A11" s="74" t="s">
        <v>8</v>
      </c>
    </row>
    <row r="12" spans="1:2" ht="17.25" customHeight="1" x14ac:dyDescent="0.25">
      <c r="A12" s="73" t="s">
        <v>9</v>
      </c>
    </row>
    <row r="13" spans="1:2" ht="17.25" customHeight="1" x14ac:dyDescent="0.25">
      <c r="A13" s="73" t="s">
        <v>10</v>
      </c>
    </row>
    <row r="14" spans="1:2" ht="17.25" customHeight="1" x14ac:dyDescent="0.25">
      <c r="A14" s="75" t="s">
        <v>11</v>
      </c>
    </row>
    <row r="15" spans="1:2" ht="17.25" customHeight="1" x14ac:dyDescent="0.25">
      <c r="A15" s="73" t="s">
        <v>12</v>
      </c>
    </row>
    <row r="16" spans="1:2" ht="17.25" customHeight="1" x14ac:dyDescent="0.25">
      <c r="A16" s="73"/>
    </row>
    <row r="17" spans="1:1" ht="23.25" customHeight="1" x14ac:dyDescent="0.25">
      <c r="A17" s="71" t="s">
        <v>13</v>
      </c>
    </row>
    <row r="18" spans="1:1" ht="17.25" customHeight="1" x14ac:dyDescent="0.25">
      <c r="A18" s="75" t="s">
        <v>14</v>
      </c>
    </row>
    <row r="19" spans="1:1" ht="17.25" customHeight="1" x14ac:dyDescent="0.25">
      <c r="A19" s="75" t="s">
        <v>15</v>
      </c>
    </row>
    <row r="20" spans="1:1" ht="17.25" customHeight="1" x14ac:dyDescent="0.25">
      <c r="A20" s="101" t="s">
        <v>16</v>
      </c>
    </row>
    <row r="21" spans="1:1" ht="17.25" customHeight="1" x14ac:dyDescent="0.25">
      <c r="A21" s="76"/>
    </row>
    <row r="22" spans="1:1" ht="23.25" customHeight="1" x14ac:dyDescent="0.25">
      <c r="A22" s="71" t="s">
        <v>17</v>
      </c>
    </row>
    <row r="23" spans="1:1" ht="17.25" customHeight="1" x14ac:dyDescent="0.25">
      <c r="A23" s="76" t="s">
        <v>18</v>
      </c>
    </row>
    <row r="24" spans="1:1" ht="17.25" customHeight="1" x14ac:dyDescent="0.25">
      <c r="A24" s="76"/>
    </row>
    <row r="25" spans="1:1" ht="23.25" customHeight="1" x14ac:dyDescent="0.25">
      <c r="A25" s="71" t="s">
        <v>19</v>
      </c>
    </row>
    <row r="26" spans="1:1" ht="17.25" customHeight="1" x14ac:dyDescent="0.25">
      <c r="A26" s="77" t="s">
        <v>20</v>
      </c>
    </row>
    <row r="27" spans="1:1" ht="32.25" customHeight="1" x14ac:dyDescent="0.25">
      <c r="A27" s="75" t="s">
        <v>21</v>
      </c>
    </row>
    <row r="28" spans="1:1" ht="17.25" customHeight="1" x14ac:dyDescent="0.25">
      <c r="A28" s="77" t="s">
        <v>22</v>
      </c>
    </row>
    <row r="29" spans="1:1" ht="32.25" customHeight="1" x14ac:dyDescent="0.25">
      <c r="A29" s="75" t="s">
        <v>23</v>
      </c>
    </row>
    <row r="30" spans="1:1" ht="17.25" customHeight="1" x14ac:dyDescent="0.25">
      <c r="A30" s="77" t="s">
        <v>24</v>
      </c>
    </row>
    <row r="31" spans="1:1" ht="17.25" customHeight="1" x14ac:dyDescent="0.25">
      <c r="A31" s="75" t="s">
        <v>25</v>
      </c>
    </row>
    <row r="32" spans="1:1" ht="17.25" customHeight="1" x14ac:dyDescent="0.25">
      <c r="A32" s="77" t="s">
        <v>26</v>
      </c>
    </row>
    <row r="33" spans="1:1" ht="32.25" customHeight="1" x14ac:dyDescent="0.25">
      <c r="A33" s="78" t="s">
        <v>27</v>
      </c>
    </row>
    <row r="34" spans="1:1" ht="32.25" customHeight="1" x14ac:dyDescent="0.25">
      <c r="A34" s="79" t="s">
        <v>28</v>
      </c>
    </row>
    <row r="35" spans="1:1" ht="17.25" customHeight="1" x14ac:dyDescent="0.25">
      <c r="A35" s="77" t="s">
        <v>29</v>
      </c>
    </row>
    <row r="36" spans="1:1" ht="32.25" customHeight="1" x14ac:dyDescent="0.25">
      <c r="A36" s="75" t="s">
        <v>30</v>
      </c>
    </row>
    <row r="37" spans="1:1" ht="32.25" customHeight="1" x14ac:dyDescent="0.25">
      <c r="A37" s="78" t="s">
        <v>31</v>
      </c>
    </row>
    <row r="38" spans="1:1" ht="32.25" customHeight="1" x14ac:dyDescent="0.25">
      <c r="A38" s="75" t="s">
        <v>32</v>
      </c>
    </row>
    <row r="39" spans="1:1" ht="17.25" customHeight="1" x14ac:dyDescent="0.25">
      <c r="A39" s="79"/>
    </row>
    <row r="40" spans="1:1" ht="22.5" customHeight="1" x14ac:dyDescent="0.25">
      <c r="A40" s="71" t="s">
        <v>33</v>
      </c>
    </row>
    <row r="41" spans="1:1" ht="17.25" customHeight="1" x14ac:dyDescent="0.25">
      <c r="A41" s="84" t="s">
        <v>34</v>
      </c>
    </row>
    <row r="42" spans="1:1" ht="17.25" customHeight="1" x14ac:dyDescent="0.25">
      <c r="A42" s="80" t="s">
        <v>35</v>
      </c>
    </row>
    <row r="43" spans="1:1" ht="17.25" customHeight="1" x14ac:dyDescent="0.25">
      <c r="A43" s="81" t="s">
        <v>36</v>
      </c>
    </row>
    <row r="44" spans="1:1" ht="32.25" customHeight="1" x14ac:dyDescent="0.25">
      <c r="A44" s="81" t="s">
        <v>37</v>
      </c>
    </row>
    <row r="45" spans="1:1" ht="32.25" customHeight="1" x14ac:dyDescent="0.25">
      <c r="A45" s="81" t="s">
        <v>38</v>
      </c>
    </row>
    <row r="46" spans="1:1" ht="17.25" customHeight="1" x14ac:dyDescent="0.25">
      <c r="A46" s="82" t="s">
        <v>39</v>
      </c>
    </row>
    <row r="47" spans="1:1" ht="32.25" customHeight="1" x14ac:dyDescent="0.25">
      <c r="A47" s="78" t="s">
        <v>40</v>
      </c>
    </row>
    <row r="48" spans="1:1" ht="32.25" customHeight="1" x14ac:dyDescent="0.25">
      <c r="A48" s="78" t="s">
        <v>41</v>
      </c>
    </row>
    <row r="49" spans="1:1" ht="32.25" customHeight="1" x14ac:dyDescent="0.25">
      <c r="A49" s="81" t="s">
        <v>42</v>
      </c>
    </row>
    <row r="50" spans="1:1" ht="17.25" customHeight="1" x14ac:dyDescent="0.25">
      <c r="A50" s="81" t="s">
        <v>43</v>
      </c>
    </row>
    <row r="51" spans="1:1" ht="17.25" customHeight="1" x14ac:dyDescent="0.25">
      <c r="A51" s="81" t="s">
        <v>44</v>
      </c>
    </row>
    <row r="52" spans="1:1" ht="17.25" customHeight="1" x14ac:dyDescent="0.25">
      <c r="A52" s="81"/>
    </row>
    <row r="53" spans="1:1" ht="22.5" customHeight="1" x14ac:dyDescent="0.25">
      <c r="A53" s="71" t="s">
        <v>45</v>
      </c>
    </row>
    <row r="54" spans="1:1" ht="32.25" customHeight="1" x14ac:dyDescent="0.25">
      <c r="A54" s="142" t="s">
        <v>46</v>
      </c>
    </row>
    <row r="55" spans="1:1" ht="17.25" customHeight="1" x14ac:dyDescent="0.25">
      <c r="A55" s="83" t="s">
        <v>47</v>
      </c>
    </row>
    <row r="56" spans="1:1" ht="17.25" customHeight="1" x14ac:dyDescent="0.25">
      <c r="A56" s="84" t="s">
        <v>48</v>
      </c>
    </row>
    <row r="57" spans="1:1" ht="17.25" customHeight="1" x14ac:dyDescent="0.25">
      <c r="A57" s="101" t="s">
        <v>49</v>
      </c>
    </row>
    <row r="58" spans="1:1" ht="17.25" customHeight="1" x14ac:dyDescent="0.25">
      <c r="A58" s="85" t="s">
        <v>50</v>
      </c>
    </row>
    <row r="59" spans="1:1" x14ac:dyDescent="0.25"/>
    <row r="61" spans="1:1" hidden="1" x14ac:dyDescent="0.25">
      <c r="A61" s="86"/>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7000000}"/>
    <hyperlink ref="A54" r:id="rId7" display="http://www.ssc.govt.nz/assets/Legacy/resources/Chief-Executive-Expense-Disclosure-Guide.pdf" xr:uid="{89B2B789-A49C-4A7B-AED1-AE94DC38F213}"/>
    <hyperlink ref="A2" r:id="rId8" display="http://www.ssc.govt.nz/assets/Legacy/resources/Chief-Executive-Expense-Disclosure-Guide.pdf" xr:uid="{00000000-0004-0000-0000-000005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opLeftCell="A19" zoomScaleNormal="100" workbookViewId="0">
      <selection activeCell="B5" sqref="B5:F5"/>
    </sheetView>
  </sheetViews>
  <sheetFormatPr defaultColWidth="0" defaultRowHeight="13.2" zeroHeight="1" x14ac:dyDescent="0.25"/>
  <cols>
    <col min="1" max="1" width="35.77734375" style="16" customWidth="1"/>
    <col min="2" max="2" width="21.5546875" style="16" customWidth="1"/>
    <col min="3" max="3" width="33.5546875" style="16" customWidth="1"/>
    <col min="4" max="4" width="4.44140625" style="16" customWidth="1"/>
    <col min="5" max="5" width="29" style="16" customWidth="1"/>
    <col min="6" max="6" width="19" style="16" customWidth="1"/>
    <col min="7" max="7" width="42" style="16" customWidth="1"/>
    <col min="8" max="11" width="9.21875" style="16" hidden="1" customWidth="1"/>
    <col min="12" max="16384" width="9.21875" style="16" hidden="1"/>
  </cols>
  <sheetData>
    <row r="1" spans="1:11" ht="26.25" customHeight="1" x14ac:dyDescent="0.25">
      <c r="A1" s="180" t="s">
        <v>51</v>
      </c>
      <c r="B1" s="180"/>
      <c r="C1" s="180"/>
      <c r="D1" s="180"/>
      <c r="E1" s="180"/>
      <c r="F1" s="180"/>
      <c r="G1" s="46"/>
      <c r="H1" s="46"/>
      <c r="I1" s="46"/>
      <c r="J1" s="46"/>
      <c r="K1" s="46"/>
    </row>
    <row r="2" spans="1:11" ht="21" customHeight="1" x14ac:dyDescent="0.25">
      <c r="A2" s="4" t="s">
        <v>52</v>
      </c>
      <c r="B2" s="181" t="s">
        <v>169</v>
      </c>
      <c r="C2" s="181"/>
      <c r="D2" s="181"/>
      <c r="E2" s="181"/>
      <c r="F2" s="181"/>
      <c r="G2" s="46"/>
      <c r="H2" s="46"/>
      <c r="I2" s="46"/>
      <c r="J2" s="46"/>
      <c r="K2" s="46"/>
    </row>
    <row r="3" spans="1:11" ht="21" customHeight="1" x14ac:dyDescent="0.25">
      <c r="A3" s="4" t="s">
        <v>53</v>
      </c>
      <c r="B3" s="181" t="s">
        <v>218</v>
      </c>
      <c r="C3" s="181"/>
      <c r="D3" s="181"/>
      <c r="E3" s="181"/>
      <c r="F3" s="181"/>
      <c r="G3" s="46"/>
      <c r="H3" s="46"/>
      <c r="I3" s="46"/>
      <c r="J3" s="46"/>
      <c r="K3" s="46"/>
    </row>
    <row r="4" spans="1:11" ht="21" customHeight="1" x14ac:dyDescent="0.25">
      <c r="A4" s="4" t="s">
        <v>54</v>
      </c>
      <c r="B4" s="182">
        <v>44378</v>
      </c>
      <c r="C4" s="182"/>
      <c r="D4" s="182"/>
      <c r="E4" s="182"/>
      <c r="F4" s="182"/>
      <c r="G4" s="46"/>
      <c r="H4" s="46"/>
      <c r="I4" s="46"/>
      <c r="J4" s="46"/>
      <c r="K4" s="46"/>
    </row>
    <row r="5" spans="1:11" ht="21" customHeight="1" x14ac:dyDescent="0.25">
      <c r="A5" s="4" t="s">
        <v>55</v>
      </c>
      <c r="B5" s="182">
        <v>44561</v>
      </c>
      <c r="C5" s="182"/>
      <c r="D5" s="182"/>
      <c r="E5" s="182"/>
      <c r="F5" s="182"/>
      <c r="G5" s="46"/>
      <c r="H5" s="46"/>
      <c r="I5" s="46"/>
      <c r="J5" s="46"/>
      <c r="K5" s="46"/>
    </row>
    <row r="6" spans="1:11" ht="21" customHeight="1" x14ac:dyDescent="0.25">
      <c r="A6" s="4" t="s">
        <v>56</v>
      </c>
      <c r="B6" s="179" t="str">
        <f>IF(AND(Travel!B7&lt;&gt;A30,Hospitality!B7&lt;&gt;A30,'All other expenses'!B7&lt;&gt;A30,'Gifts and benefits'!B7&lt;&gt;A30),A31,IF(AND(Travel!B7=A30,Hospitality!B7=A30,'All other expenses'!B7=A30,'Gifts and benefits'!B7=A30),A33,A32))</f>
        <v>Data and totals checked on all sheets</v>
      </c>
      <c r="C6" s="179"/>
      <c r="D6" s="179"/>
      <c r="E6" s="179"/>
      <c r="F6" s="179"/>
      <c r="G6" s="34"/>
      <c r="H6" s="46"/>
      <c r="I6" s="46"/>
      <c r="J6" s="46"/>
      <c r="K6" s="46"/>
    </row>
    <row r="7" spans="1:11" ht="21" customHeight="1" x14ac:dyDescent="0.25">
      <c r="A7" s="4" t="s">
        <v>57</v>
      </c>
      <c r="B7" s="178" t="s">
        <v>89</v>
      </c>
      <c r="C7" s="178"/>
      <c r="D7" s="178"/>
      <c r="E7" s="178"/>
      <c r="F7" s="178"/>
      <c r="G7" s="34"/>
      <c r="H7" s="46"/>
      <c r="I7" s="46"/>
      <c r="J7" s="46"/>
      <c r="K7" s="46"/>
    </row>
    <row r="8" spans="1:11" ht="21" customHeight="1" x14ac:dyDescent="0.25">
      <c r="A8" s="4" t="s">
        <v>59</v>
      </c>
      <c r="B8" s="178" t="s">
        <v>212</v>
      </c>
      <c r="C8" s="178"/>
      <c r="D8" s="178"/>
      <c r="E8" s="178"/>
      <c r="F8" s="178"/>
      <c r="G8" s="34"/>
      <c r="H8" s="46"/>
      <c r="I8" s="46"/>
      <c r="J8" s="46"/>
      <c r="K8" s="46"/>
    </row>
    <row r="9" spans="1:11" ht="66.75" customHeight="1" x14ac:dyDescent="0.25">
      <c r="A9" s="177" t="s">
        <v>60</v>
      </c>
      <c r="B9" s="177"/>
      <c r="C9" s="177"/>
      <c r="D9" s="177"/>
      <c r="E9" s="177"/>
      <c r="F9" s="177"/>
      <c r="G9" s="34"/>
      <c r="H9" s="46"/>
      <c r="I9" s="46"/>
      <c r="J9" s="46"/>
      <c r="K9" s="46"/>
    </row>
    <row r="10" spans="1:11" s="131" customFormat="1" ht="36" customHeight="1" x14ac:dyDescent="0.25">
      <c r="A10" s="125" t="s">
        <v>61</v>
      </c>
      <c r="B10" s="126" t="s">
        <v>62</v>
      </c>
      <c r="C10" s="126" t="s">
        <v>63</v>
      </c>
      <c r="D10" s="127"/>
      <c r="E10" s="128" t="s">
        <v>29</v>
      </c>
      <c r="F10" s="129" t="s">
        <v>64</v>
      </c>
      <c r="G10" s="130"/>
      <c r="H10" s="130"/>
      <c r="I10" s="130"/>
      <c r="J10" s="130"/>
      <c r="K10" s="130"/>
    </row>
    <row r="11" spans="1:11" ht="27.75" customHeight="1" x14ac:dyDescent="0.3">
      <c r="A11" s="10" t="s">
        <v>65</v>
      </c>
      <c r="B11" s="94">
        <f>B15+B16+B17</f>
        <v>4589.24</v>
      </c>
      <c r="C11" s="102" t="str">
        <f>IF(Travel!B6="",A34,Travel!B6)</f>
        <v>Figures include GST (where applicable)</v>
      </c>
      <c r="D11" s="8"/>
      <c r="E11" s="10" t="s">
        <v>66</v>
      </c>
      <c r="F11" s="56">
        <f>'Gifts and benefits'!C25</f>
        <v>0</v>
      </c>
      <c r="G11" s="47"/>
      <c r="H11" s="47"/>
      <c r="I11" s="47"/>
      <c r="J11" s="47"/>
      <c r="K11" s="47"/>
    </row>
    <row r="12" spans="1:11" ht="27.75" customHeight="1" x14ac:dyDescent="0.3">
      <c r="A12" s="10" t="s">
        <v>24</v>
      </c>
      <c r="B12" s="94">
        <f>Hospitality!B24</f>
        <v>0</v>
      </c>
      <c r="C12" s="102" t="str">
        <f>IF(Hospitality!B6="",A34,Hospitality!B6)</f>
        <v>Figures include GST (where applicable)</v>
      </c>
      <c r="D12" s="8"/>
      <c r="E12" s="10" t="s">
        <v>67</v>
      </c>
      <c r="F12" s="56">
        <f>'Gifts and benefits'!C26</f>
        <v>0</v>
      </c>
      <c r="G12" s="47"/>
      <c r="H12" s="47"/>
      <c r="I12" s="47"/>
      <c r="J12" s="47"/>
      <c r="K12" s="47"/>
    </row>
    <row r="13" spans="1:11" ht="27.75" customHeight="1" x14ac:dyDescent="0.25">
      <c r="A13" s="10" t="s">
        <v>68</v>
      </c>
      <c r="B13" s="94">
        <f>'All other expenses'!B23</f>
        <v>130.5</v>
      </c>
      <c r="C13" s="102" t="str">
        <f>IF('All other expenses'!B6="",A34,'All other expenses'!B6)</f>
        <v>Figures include GST (where applicable)</v>
      </c>
      <c r="D13" s="8"/>
      <c r="E13" s="10" t="s">
        <v>69</v>
      </c>
      <c r="F13" s="56">
        <f>'Gifts and benefits'!C27</f>
        <v>0</v>
      </c>
      <c r="G13" s="46"/>
      <c r="H13" s="46"/>
      <c r="I13" s="46"/>
      <c r="J13" s="46"/>
      <c r="K13" s="46"/>
    </row>
    <row r="14" spans="1:11" ht="12.75" customHeight="1" x14ac:dyDescent="0.25">
      <c r="A14" s="9"/>
      <c r="B14" s="95"/>
      <c r="C14" s="103"/>
      <c r="D14" s="57"/>
      <c r="E14" s="8"/>
      <c r="F14" s="58"/>
      <c r="G14" s="26"/>
      <c r="H14" s="26"/>
      <c r="I14" s="26"/>
      <c r="J14" s="26"/>
      <c r="K14" s="26"/>
    </row>
    <row r="15" spans="1:11" ht="27.75" customHeight="1" x14ac:dyDescent="0.25">
      <c r="A15" s="11" t="s">
        <v>70</v>
      </c>
      <c r="B15" s="96">
        <f>Travel!B22</f>
        <v>0</v>
      </c>
      <c r="C15" s="104" t="str">
        <f>C11</f>
        <v>Figures include GST (where applicable)</v>
      </c>
      <c r="D15" s="8"/>
      <c r="E15" s="8"/>
      <c r="F15" s="58"/>
      <c r="G15" s="46"/>
      <c r="H15" s="46"/>
      <c r="I15" s="46"/>
      <c r="J15" s="46"/>
      <c r="K15" s="46"/>
    </row>
    <row r="16" spans="1:11" ht="27.75" customHeight="1" x14ac:dyDescent="0.25">
      <c r="A16" s="11" t="s">
        <v>71</v>
      </c>
      <c r="B16" s="96">
        <f>Travel!B44</f>
        <v>3795.0699999999997</v>
      </c>
      <c r="C16" s="104" t="str">
        <f>C11</f>
        <v>Figures include GST (where applicable)</v>
      </c>
      <c r="D16" s="59"/>
      <c r="E16" s="8"/>
      <c r="F16" s="60"/>
      <c r="G16" s="46"/>
      <c r="H16" s="46"/>
      <c r="I16" s="46"/>
      <c r="J16" s="46"/>
      <c r="K16" s="46"/>
    </row>
    <row r="17" spans="1:11" ht="27.75" customHeight="1" x14ac:dyDescent="0.25">
      <c r="A17" s="11" t="s">
        <v>72</v>
      </c>
      <c r="B17" s="96">
        <f>Travel!B80</f>
        <v>794.17000000000007</v>
      </c>
      <c r="C17" s="104" t="str">
        <f>C11</f>
        <v>Figures include GST (where applicable)</v>
      </c>
      <c r="D17" s="8"/>
      <c r="E17" s="8"/>
      <c r="F17" s="60"/>
      <c r="G17" s="46"/>
      <c r="H17" s="46"/>
      <c r="I17" s="46"/>
      <c r="J17" s="46"/>
      <c r="K17" s="46"/>
    </row>
    <row r="18" spans="1:11" ht="27.75" customHeight="1" x14ac:dyDescent="0.25">
      <c r="A18" s="27"/>
      <c r="B18" s="22"/>
      <c r="C18" s="27"/>
      <c r="D18" s="7"/>
      <c r="E18" s="7"/>
      <c r="F18" s="61"/>
      <c r="G18" s="62"/>
      <c r="H18" s="62"/>
      <c r="I18" s="62"/>
      <c r="J18" s="62"/>
      <c r="K18" s="62"/>
    </row>
    <row r="19" spans="1:11" x14ac:dyDescent="0.25">
      <c r="A19" s="52" t="s">
        <v>73</v>
      </c>
      <c r="B19" s="25"/>
      <c r="C19" s="26"/>
      <c r="D19" s="27"/>
      <c r="E19" s="27"/>
      <c r="F19" s="27"/>
      <c r="G19" s="27"/>
      <c r="H19" s="27"/>
      <c r="I19" s="27"/>
      <c r="J19" s="27"/>
      <c r="K19" s="27"/>
    </row>
    <row r="20" spans="1:11" x14ac:dyDescent="0.25">
      <c r="A20" s="23" t="s">
        <v>74</v>
      </c>
      <c r="B20" s="53"/>
      <c r="C20" s="53"/>
      <c r="D20" s="26"/>
      <c r="E20" s="26"/>
      <c r="F20" s="26"/>
      <c r="G20" s="27"/>
      <c r="H20" s="27"/>
      <c r="I20" s="27"/>
      <c r="J20" s="27"/>
      <c r="K20" s="27"/>
    </row>
    <row r="21" spans="1:11" ht="12.6" customHeight="1" x14ac:dyDescent="0.25">
      <c r="A21" s="23" t="s">
        <v>75</v>
      </c>
      <c r="B21" s="53"/>
      <c r="C21" s="53"/>
      <c r="D21" s="20"/>
      <c r="E21" s="27"/>
      <c r="F21" s="27"/>
      <c r="G21" s="27"/>
      <c r="H21" s="27"/>
      <c r="I21" s="27"/>
      <c r="J21" s="27"/>
      <c r="K21" s="27"/>
    </row>
    <row r="22" spans="1:11" ht="12.6" customHeight="1" x14ac:dyDescent="0.25">
      <c r="A22" s="23" t="s">
        <v>76</v>
      </c>
      <c r="B22" s="53"/>
      <c r="C22" s="53"/>
      <c r="D22" s="20"/>
      <c r="E22" s="27"/>
      <c r="F22" s="27"/>
      <c r="G22" s="27"/>
      <c r="H22" s="27"/>
      <c r="I22" s="27"/>
      <c r="J22" s="27"/>
      <c r="K22" s="27"/>
    </row>
    <row r="23" spans="1:11" ht="12.6" customHeight="1" x14ac:dyDescent="0.25">
      <c r="A23" s="23" t="s">
        <v>77</v>
      </c>
      <c r="B23" s="53"/>
      <c r="C23" s="53"/>
      <c r="D23" s="20"/>
      <c r="E23" s="27"/>
      <c r="F23" s="27"/>
      <c r="G23" s="27"/>
      <c r="H23" s="27"/>
      <c r="I23" s="27"/>
      <c r="J23" s="27"/>
      <c r="K23" s="27"/>
    </row>
    <row r="24" spans="1:11" x14ac:dyDescent="0.25">
      <c r="A24" s="40"/>
      <c r="B24" s="27"/>
      <c r="C24" s="27"/>
      <c r="D24" s="27"/>
      <c r="E24" s="27"/>
      <c r="F24" s="46"/>
      <c r="G24" s="46"/>
      <c r="H24" s="46"/>
      <c r="I24" s="46"/>
      <c r="J24" s="46"/>
      <c r="K24" s="46"/>
    </row>
    <row r="25" spans="1:11" hidden="1" x14ac:dyDescent="0.25">
      <c r="A25" s="14" t="s">
        <v>78</v>
      </c>
      <c r="B25" s="15"/>
      <c r="C25" s="15"/>
      <c r="D25" s="15"/>
      <c r="E25" s="15"/>
      <c r="F25" s="15"/>
      <c r="G25" s="46"/>
      <c r="H25" s="46"/>
      <c r="I25" s="46"/>
      <c r="J25" s="46"/>
      <c r="K25" s="46"/>
    </row>
    <row r="26" spans="1:11" ht="12.75" hidden="1" customHeight="1" x14ac:dyDescent="0.25">
      <c r="A26" s="13" t="s">
        <v>79</v>
      </c>
      <c r="B26" s="6"/>
      <c r="C26" s="6"/>
      <c r="D26" s="13"/>
      <c r="E26" s="13"/>
      <c r="F26" s="13"/>
      <c r="G26" s="46"/>
      <c r="H26" s="46"/>
      <c r="I26" s="46"/>
      <c r="J26" s="46"/>
      <c r="K26" s="46"/>
    </row>
    <row r="27" spans="1:11" hidden="1" x14ac:dyDescent="0.25">
      <c r="A27" s="12" t="s">
        <v>80</v>
      </c>
      <c r="B27" s="12"/>
      <c r="C27" s="12"/>
      <c r="D27" s="12"/>
      <c r="E27" s="12"/>
      <c r="F27" s="12"/>
      <c r="G27" s="46"/>
      <c r="H27" s="46"/>
      <c r="I27" s="46"/>
      <c r="J27" s="46"/>
      <c r="K27" s="46"/>
    </row>
    <row r="28" spans="1:11" hidden="1" x14ac:dyDescent="0.25">
      <c r="A28" s="12" t="s">
        <v>81</v>
      </c>
      <c r="B28" s="12"/>
      <c r="C28" s="12"/>
      <c r="D28" s="12"/>
      <c r="E28" s="12"/>
      <c r="F28" s="12"/>
      <c r="G28" s="46"/>
      <c r="H28" s="46"/>
      <c r="I28" s="46"/>
      <c r="J28" s="46"/>
      <c r="K28" s="46"/>
    </row>
    <row r="29" spans="1:11" hidden="1" x14ac:dyDescent="0.25">
      <c r="A29" s="13" t="s">
        <v>82</v>
      </c>
      <c r="B29" s="13"/>
      <c r="C29" s="13"/>
      <c r="D29" s="13"/>
      <c r="E29" s="13"/>
      <c r="F29" s="13"/>
      <c r="G29" s="46"/>
      <c r="H29" s="46"/>
      <c r="I29" s="46"/>
      <c r="J29" s="46"/>
      <c r="K29" s="46"/>
    </row>
    <row r="30" spans="1:11" hidden="1" x14ac:dyDescent="0.25">
      <c r="A30" s="13" t="s">
        <v>83</v>
      </c>
      <c r="B30" s="13"/>
      <c r="C30" s="13"/>
      <c r="D30" s="13"/>
      <c r="E30" s="13"/>
      <c r="F30" s="13"/>
      <c r="G30" s="46"/>
      <c r="H30" s="46"/>
      <c r="I30" s="46"/>
      <c r="J30" s="46"/>
      <c r="K30" s="46"/>
    </row>
    <row r="31" spans="1:11" hidden="1" x14ac:dyDescent="0.25">
      <c r="A31" s="12" t="s">
        <v>84</v>
      </c>
      <c r="B31" s="12"/>
      <c r="C31" s="12"/>
      <c r="D31" s="12"/>
      <c r="E31" s="12"/>
      <c r="F31" s="12"/>
      <c r="G31" s="46"/>
      <c r="H31" s="46"/>
      <c r="I31" s="46"/>
      <c r="J31" s="46"/>
      <c r="K31" s="46"/>
    </row>
    <row r="32" spans="1:11" hidden="1" x14ac:dyDescent="0.25">
      <c r="A32" s="12" t="s">
        <v>85</v>
      </c>
      <c r="B32" s="12"/>
      <c r="C32" s="12"/>
      <c r="D32" s="12"/>
      <c r="E32" s="12"/>
      <c r="F32" s="12"/>
      <c r="G32" s="46"/>
      <c r="H32" s="46"/>
      <c r="I32" s="46"/>
      <c r="J32" s="46"/>
      <c r="K32" s="46"/>
    </row>
    <row r="33" spans="1:11" hidden="1" x14ac:dyDescent="0.25">
      <c r="A33" s="12" t="s">
        <v>86</v>
      </c>
      <c r="B33" s="12"/>
      <c r="C33" s="12"/>
      <c r="D33" s="12"/>
      <c r="E33" s="12"/>
      <c r="F33" s="12"/>
      <c r="G33" s="46"/>
      <c r="H33" s="46"/>
      <c r="I33" s="46"/>
      <c r="J33" s="46"/>
      <c r="K33" s="46"/>
    </row>
    <row r="34" spans="1:11" hidden="1" x14ac:dyDescent="0.25">
      <c r="A34" s="13" t="s">
        <v>87</v>
      </c>
      <c r="B34" s="13"/>
      <c r="C34" s="13"/>
      <c r="D34" s="13"/>
      <c r="E34" s="13"/>
      <c r="F34" s="13"/>
      <c r="G34" s="46"/>
      <c r="H34" s="46"/>
      <c r="I34" s="46"/>
      <c r="J34" s="46"/>
      <c r="K34" s="46"/>
    </row>
    <row r="35" spans="1:11" hidden="1" x14ac:dyDescent="0.25">
      <c r="A35" s="13" t="s">
        <v>88</v>
      </c>
      <c r="B35" s="13"/>
      <c r="C35" s="13"/>
      <c r="D35" s="13"/>
      <c r="E35" s="13"/>
      <c r="F35" s="13"/>
      <c r="G35" s="46"/>
      <c r="H35" s="46"/>
      <c r="I35" s="46"/>
      <c r="J35" s="46"/>
      <c r="K35" s="46"/>
    </row>
    <row r="36" spans="1:11" hidden="1" x14ac:dyDescent="0.25">
      <c r="A36" s="99" t="s">
        <v>58</v>
      </c>
      <c r="B36" s="98"/>
      <c r="C36" s="98"/>
      <c r="D36" s="98"/>
      <c r="E36" s="98"/>
      <c r="F36" s="98"/>
      <c r="G36" s="46"/>
      <c r="H36" s="46"/>
      <c r="I36" s="46"/>
      <c r="J36" s="46"/>
      <c r="K36" s="46"/>
    </row>
    <row r="37" spans="1:11" hidden="1" x14ac:dyDescent="0.25">
      <c r="A37" s="99" t="s">
        <v>89</v>
      </c>
      <c r="B37" s="98"/>
      <c r="C37" s="98"/>
      <c r="D37" s="98"/>
      <c r="E37" s="98"/>
      <c r="F37" s="98"/>
      <c r="G37" s="46"/>
      <c r="H37" s="46"/>
      <c r="I37" s="46"/>
      <c r="J37" s="46"/>
      <c r="K37" s="46"/>
    </row>
    <row r="38" spans="1:11" hidden="1" x14ac:dyDescent="0.25">
      <c r="A38" s="99" t="s">
        <v>168</v>
      </c>
      <c r="B38" s="98"/>
      <c r="C38" s="98"/>
      <c r="D38" s="98"/>
      <c r="E38" s="98"/>
      <c r="F38" s="98"/>
      <c r="G38" s="46"/>
      <c r="H38" s="46"/>
      <c r="I38" s="46"/>
      <c r="J38" s="46"/>
      <c r="K38" s="46"/>
    </row>
    <row r="39" spans="1:11" hidden="1" x14ac:dyDescent="0.25">
      <c r="A39" s="63" t="s">
        <v>90</v>
      </c>
      <c r="B39" s="5"/>
      <c r="C39" s="5"/>
      <c r="D39" s="5"/>
      <c r="E39" s="5"/>
      <c r="F39" s="5"/>
      <c r="G39" s="46"/>
      <c r="H39" s="46"/>
      <c r="I39" s="46"/>
      <c r="J39" s="46"/>
      <c r="K39" s="46"/>
    </row>
    <row r="40" spans="1:11" hidden="1" x14ac:dyDescent="0.25">
      <c r="A40" s="64" t="s">
        <v>91</v>
      </c>
      <c r="B40" s="5"/>
      <c r="C40" s="5"/>
      <c r="D40" s="5"/>
      <c r="E40" s="5"/>
      <c r="F40" s="5"/>
      <c r="G40" s="46"/>
      <c r="H40" s="46"/>
      <c r="I40" s="46"/>
      <c r="J40" s="46"/>
      <c r="K40" s="46"/>
    </row>
    <row r="41" spans="1:11" hidden="1" x14ac:dyDescent="0.25">
      <c r="A41" s="64" t="s">
        <v>92</v>
      </c>
      <c r="B41" s="5"/>
      <c r="C41" s="5"/>
      <c r="D41" s="5"/>
      <c r="E41" s="5"/>
      <c r="F41" s="5"/>
      <c r="G41" s="46"/>
      <c r="H41" s="46"/>
      <c r="I41" s="46"/>
      <c r="J41" s="46"/>
      <c r="K41" s="46"/>
    </row>
    <row r="42" spans="1:11" hidden="1" x14ac:dyDescent="0.25">
      <c r="A42" s="64" t="s">
        <v>93</v>
      </c>
      <c r="B42" s="5"/>
      <c r="C42" s="5"/>
      <c r="D42" s="5"/>
      <c r="E42" s="5"/>
      <c r="F42" s="5"/>
      <c r="G42" s="46"/>
      <c r="H42" s="46"/>
      <c r="I42" s="46"/>
      <c r="J42" s="46"/>
      <c r="K42" s="46"/>
    </row>
    <row r="43" spans="1:11" hidden="1" x14ac:dyDescent="0.25">
      <c r="A43" s="64" t="s">
        <v>94</v>
      </c>
      <c r="B43" s="5"/>
      <c r="C43" s="5"/>
      <c r="D43" s="5"/>
      <c r="E43" s="5"/>
      <c r="F43" s="5"/>
      <c r="G43" s="46"/>
      <c r="H43" s="46"/>
      <c r="I43" s="46"/>
      <c r="J43" s="46"/>
      <c r="K43" s="46"/>
    </row>
    <row r="44" spans="1:11" hidden="1" x14ac:dyDescent="0.25">
      <c r="A44" s="64" t="s">
        <v>95</v>
      </c>
      <c r="B44" s="5"/>
      <c r="C44" s="5"/>
      <c r="D44" s="5"/>
      <c r="E44" s="5"/>
      <c r="F44" s="5"/>
      <c r="G44" s="46"/>
      <c r="H44" s="46"/>
      <c r="I44" s="46"/>
      <c r="J44" s="46"/>
      <c r="K44" s="46"/>
    </row>
    <row r="45" spans="1:11" hidden="1" x14ac:dyDescent="0.25">
      <c r="A45" s="100" t="s">
        <v>96</v>
      </c>
      <c r="B45" s="98"/>
      <c r="C45" s="98"/>
      <c r="D45" s="98"/>
      <c r="E45" s="98"/>
      <c r="F45" s="98"/>
      <c r="G45" s="46"/>
      <c r="H45" s="46"/>
      <c r="I45" s="46"/>
      <c r="J45" s="46"/>
      <c r="K45" s="46"/>
    </row>
    <row r="46" spans="1:11" hidden="1" x14ac:dyDescent="0.25">
      <c r="A46" s="98" t="s">
        <v>97</v>
      </c>
      <c r="B46" s="98"/>
      <c r="C46" s="98"/>
      <c r="D46" s="98"/>
      <c r="E46" s="98"/>
      <c r="F46" s="98"/>
      <c r="G46" s="46"/>
      <c r="H46" s="46"/>
      <c r="I46" s="46"/>
      <c r="J46" s="46"/>
      <c r="K46" s="46"/>
    </row>
    <row r="47" spans="1:11" hidden="1" x14ac:dyDescent="0.25">
      <c r="A47" s="65">
        <v>-20000</v>
      </c>
      <c r="B47" s="5"/>
      <c r="C47" s="5"/>
      <c r="D47" s="5"/>
      <c r="E47" s="5"/>
      <c r="F47" s="5"/>
      <c r="G47" s="46"/>
      <c r="H47" s="46"/>
      <c r="I47" s="46"/>
      <c r="J47" s="46"/>
      <c r="K47" s="46"/>
    </row>
    <row r="48" spans="1:11" ht="26.4" hidden="1" x14ac:dyDescent="0.25">
      <c r="A48" s="119" t="s">
        <v>98</v>
      </c>
      <c r="B48" s="98"/>
      <c r="C48" s="98"/>
      <c r="D48" s="98"/>
      <c r="E48" s="98"/>
      <c r="F48" s="98"/>
      <c r="G48" s="46"/>
      <c r="H48" s="46"/>
      <c r="I48" s="46"/>
      <c r="J48" s="46"/>
      <c r="K48" s="46"/>
    </row>
    <row r="49" spans="1:11" ht="26.4" hidden="1" x14ac:dyDescent="0.25">
      <c r="A49" s="119" t="s">
        <v>99</v>
      </c>
      <c r="B49" s="98"/>
      <c r="C49" s="98"/>
      <c r="D49" s="98"/>
      <c r="E49" s="98"/>
      <c r="F49" s="98"/>
      <c r="G49" s="46"/>
      <c r="H49" s="46"/>
      <c r="I49" s="46"/>
      <c r="J49" s="46"/>
      <c r="K49" s="46"/>
    </row>
    <row r="50" spans="1:11" ht="26.4" hidden="1" x14ac:dyDescent="0.25">
      <c r="A50" s="120" t="s">
        <v>100</v>
      </c>
      <c r="B50" s="5"/>
      <c r="C50" s="5"/>
      <c r="D50" s="5"/>
      <c r="E50" s="5"/>
      <c r="F50" s="5"/>
      <c r="G50" s="46"/>
      <c r="H50" s="46"/>
      <c r="I50" s="46"/>
      <c r="J50" s="46"/>
      <c r="K50" s="46"/>
    </row>
    <row r="51" spans="1:11" ht="26.4" hidden="1" x14ac:dyDescent="0.25">
      <c r="A51" s="120" t="s">
        <v>101</v>
      </c>
      <c r="B51" s="5"/>
      <c r="C51" s="5"/>
      <c r="D51" s="5"/>
      <c r="E51" s="5"/>
      <c r="F51" s="5"/>
      <c r="G51" s="46"/>
      <c r="H51" s="46"/>
      <c r="I51" s="46"/>
      <c r="J51" s="46"/>
      <c r="K51" s="46"/>
    </row>
    <row r="52" spans="1:11" ht="39.6" hidden="1" x14ac:dyDescent="0.25">
      <c r="A52" s="120" t="s">
        <v>102</v>
      </c>
      <c r="B52" s="110"/>
      <c r="C52" s="110"/>
      <c r="D52" s="118"/>
      <c r="E52" s="66"/>
      <c r="F52" s="66"/>
      <c r="G52" s="46"/>
      <c r="H52" s="46"/>
      <c r="I52" s="46"/>
      <c r="J52" s="46"/>
      <c r="K52" s="46"/>
    </row>
    <row r="53" spans="1:11" hidden="1" x14ac:dyDescent="0.25">
      <c r="A53" s="115" t="s">
        <v>103</v>
      </c>
      <c r="B53" s="116"/>
      <c r="C53" s="116"/>
      <c r="D53" s="109"/>
      <c r="E53" s="67"/>
      <c r="F53" s="67" t="b">
        <v>1</v>
      </c>
      <c r="G53" s="46"/>
      <c r="H53" s="46"/>
      <c r="I53" s="46"/>
      <c r="J53" s="46"/>
      <c r="K53" s="46"/>
    </row>
    <row r="54" spans="1:11" hidden="1" x14ac:dyDescent="0.25">
      <c r="A54" s="117" t="s">
        <v>104</v>
      </c>
      <c r="B54" s="115"/>
      <c r="C54" s="115"/>
      <c r="D54" s="115"/>
      <c r="E54" s="67"/>
      <c r="F54" s="67" t="b">
        <v>0</v>
      </c>
      <c r="G54" s="46"/>
      <c r="H54" s="46"/>
      <c r="I54" s="46"/>
      <c r="J54" s="46"/>
      <c r="K54" s="46"/>
    </row>
    <row r="55" spans="1:11" hidden="1" x14ac:dyDescent="0.25">
      <c r="A55" s="121"/>
      <c r="B55" s="111">
        <f>COUNT(Travel!B12:B21)</f>
        <v>0</v>
      </c>
      <c r="C55" s="111"/>
      <c r="D55" s="111">
        <f>COUNTIF(Travel!D12:D21,"*")</f>
        <v>0</v>
      </c>
      <c r="E55" s="112"/>
      <c r="F55" s="112" t="b">
        <f>MIN(B55,D55)=MAX(B55,D55)</f>
        <v>1</v>
      </c>
      <c r="G55" s="46"/>
      <c r="H55" s="46"/>
      <c r="I55" s="46"/>
      <c r="J55" s="46"/>
      <c r="K55" s="46"/>
    </row>
    <row r="56" spans="1:11" hidden="1" x14ac:dyDescent="0.25">
      <c r="A56" s="121" t="s">
        <v>105</v>
      </c>
      <c r="B56" s="111">
        <f>COUNT(Travel!B26:B43)</f>
        <v>15</v>
      </c>
      <c r="C56" s="111"/>
      <c r="D56" s="111">
        <f>COUNTIF(Travel!D26:D43,"*")</f>
        <v>15</v>
      </c>
      <c r="E56" s="112"/>
      <c r="F56" s="112" t="b">
        <f>MIN(B56,D56)=MAX(B56,D56)</f>
        <v>1</v>
      </c>
    </row>
    <row r="57" spans="1:11" hidden="1" x14ac:dyDescent="0.25">
      <c r="A57" s="122"/>
      <c r="B57" s="111">
        <f>COUNT(Travel!B48:B79)</f>
        <v>19</v>
      </c>
      <c r="C57" s="111"/>
      <c r="D57" s="111">
        <f>COUNTIF(Travel!D48:D79,"*")</f>
        <v>19</v>
      </c>
      <c r="E57" s="112"/>
      <c r="F57" s="112" t="b">
        <f>MIN(B57,D57)=MAX(B57,D57)</f>
        <v>1</v>
      </c>
    </row>
    <row r="58" spans="1:11" hidden="1" x14ac:dyDescent="0.25">
      <c r="A58" s="123" t="s">
        <v>106</v>
      </c>
      <c r="B58" s="113">
        <f>COUNT(Hospitality!B11:B23)</f>
        <v>0</v>
      </c>
      <c r="C58" s="113"/>
      <c r="D58" s="113">
        <f>COUNTIF(Hospitality!D11:D23,"*")</f>
        <v>0</v>
      </c>
      <c r="E58" s="114"/>
      <c r="F58" s="114" t="b">
        <f>MIN(B58,D58)=MAX(B58,D58)</f>
        <v>1</v>
      </c>
    </row>
    <row r="59" spans="1:11" hidden="1" x14ac:dyDescent="0.25">
      <c r="A59" s="124" t="s">
        <v>107</v>
      </c>
      <c r="B59" s="112">
        <f>COUNT('All other expenses'!B11:B22)</f>
        <v>7</v>
      </c>
      <c r="C59" s="112"/>
      <c r="D59" s="112">
        <f>COUNTIF('All other expenses'!D11:D22,"*")</f>
        <v>7</v>
      </c>
      <c r="E59" s="112"/>
      <c r="F59" s="112" t="b">
        <f>MIN(B59,D59)=MAX(B59,D59)</f>
        <v>1</v>
      </c>
    </row>
    <row r="60" spans="1:11" hidden="1" x14ac:dyDescent="0.25">
      <c r="A60" s="123" t="s">
        <v>108</v>
      </c>
      <c r="B60" s="113">
        <f>COUNTIF('Gifts and benefits'!B11:B24,"*")</f>
        <v>0</v>
      </c>
      <c r="C60" s="113">
        <f>COUNTIF('Gifts and benefits'!C11:C24,"*")</f>
        <v>0</v>
      </c>
      <c r="D60" s="113"/>
      <c r="E60" s="113">
        <f>COUNTA('Gifts and benefits'!E11:E24)</f>
        <v>0</v>
      </c>
      <c r="F60" s="114" t="b">
        <f>MIN(B60,C60,E60)=MAX(B60,C60,E60)</f>
        <v>1</v>
      </c>
    </row>
    <row r="61" spans="1:11" x14ac:dyDescent="0.25"/>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08"/>
  <sheetViews>
    <sheetView topLeftCell="A53" zoomScaleNormal="100" workbookViewId="0">
      <selection activeCell="A42" sqref="A42:XFD43"/>
    </sheetView>
  </sheetViews>
  <sheetFormatPr defaultColWidth="0" defaultRowHeight="13.2" zeroHeight="1" x14ac:dyDescent="0.25"/>
  <cols>
    <col min="1" max="1" width="35.77734375" style="16" customWidth="1"/>
    <col min="2" max="2" width="14.21875" style="16" customWidth="1"/>
    <col min="3" max="3" width="71.44140625" style="16" customWidth="1"/>
    <col min="4" max="4" width="50" style="16" customWidth="1"/>
    <col min="5" max="5" width="21.44140625" style="16" customWidth="1"/>
    <col min="6" max="6" width="37.5546875" style="16" customWidth="1"/>
    <col min="7" max="9" width="9.21875" style="16" hidden="1" customWidth="1"/>
    <col min="10" max="13" width="0" style="16" hidden="1" customWidth="1"/>
    <col min="14" max="16384" width="9.21875" style="16" hidden="1"/>
  </cols>
  <sheetData>
    <row r="1" spans="1:6" ht="26.25" customHeight="1" x14ac:dyDescent="0.25">
      <c r="A1" s="180" t="s">
        <v>109</v>
      </c>
      <c r="B1" s="180"/>
      <c r="C1" s="180"/>
      <c r="D1" s="180"/>
      <c r="E1" s="180"/>
      <c r="F1" s="46"/>
    </row>
    <row r="2" spans="1:6" ht="21" customHeight="1" x14ac:dyDescent="0.25">
      <c r="A2" s="4" t="s">
        <v>52</v>
      </c>
      <c r="B2" s="183" t="str">
        <f>'Summary and sign-off'!B2:F2</f>
        <v xml:space="preserve">Office of the Privacy Commissioner </v>
      </c>
      <c r="C2" s="183"/>
      <c r="D2" s="183"/>
      <c r="E2" s="183"/>
      <c r="F2" s="46"/>
    </row>
    <row r="3" spans="1:6" ht="21" customHeight="1" x14ac:dyDescent="0.25">
      <c r="A3" s="4" t="s">
        <v>110</v>
      </c>
      <c r="B3" s="183" t="str">
        <f>'Summary and sign-off'!B3:F3</f>
        <v>John Edwards (1 July 2021 to 31 December 2021)</v>
      </c>
      <c r="C3" s="183"/>
      <c r="D3" s="183"/>
      <c r="E3" s="183"/>
      <c r="F3" s="46"/>
    </row>
    <row r="4" spans="1:6" ht="21" customHeight="1" x14ac:dyDescent="0.25">
      <c r="A4" s="4" t="s">
        <v>111</v>
      </c>
      <c r="B4" s="183">
        <f>'Summary and sign-off'!B4:F4</f>
        <v>44378</v>
      </c>
      <c r="C4" s="183"/>
      <c r="D4" s="183"/>
      <c r="E4" s="183"/>
      <c r="F4" s="46"/>
    </row>
    <row r="5" spans="1:6" ht="21" customHeight="1" x14ac:dyDescent="0.25">
      <c r="A5" s="4" t="s">
        <v>112</v>
      </c>
      <c r="B5" s="183">
        <f>'Summary and sign-off'!B5:F5</f>
        <v>44561</v>
      </c>
      <c r="C5" s="183"/>
      <c r="D5" s="183"/>
      <c r="E5" s="183"/>
      <c r="F5" s="46"/>
    </row>
    <row r="6" spans="1:6" ht="21" customHeight="1" x14ac:dyDescent="0.25">
      <c r="A6" s="4" t="s">
        <v>113</v>
      </c>
      <c r="B6" s="178" t="s">
        <v>80</v>
      </c>
      <c r="C6" s="178"/>
      <c r="D6" s="178"/>
      <c r="E6" s="178"/>
      <c r="F6" s="46"/>
    </row>
    <row r="7" spans="1:6" ht="21" customHeight="1" x14ac:dyDescent="0.25">
      <c r="A7" s="4" t="s">
        <v>56</v>
      </c>
      <c r="B7" s="178" t="s">
        <v>83</v>
      </c>
      <c r="C7" s="178"/>
      <c r="D7" s="178"/>
      <c r="E7" s="178"/>
      <c r="F7" s="46"/>
    </row>
    <row r="8" spans="1:6" ht="36" customHeight="1" x14ac:dyDescent="0.25">
      <c r="A8" s="186" t="s">
        <v>114</v>
      </c>
      <c r="B8" s="187"/>
      <c r="C8" s="187"/>
      <c r="D8" s="187"/>
      <c r="E8" s="187"/>
      <c r="F8" s="22"/>
    </row>
    <row r="9" spans="1:6" ht="36" customHeight="1" x14ac:dyDescent="0.25">
      <c r="A9" s="188" t="s">
        <v>115</v>
      </c>
      <c r="B9" s="189"/>
      <c r="C9" s="189"/>
      <c r="D9" s="189"/>
      <c r="E9" s="189"/>
      <c r="F9" s="22"/>
    </row>
    <row r="10" spans="1:6" ht="24.75" customHeight="1" x14ac:dyDescent="0.3">
      <c r="A10" s="185" t="s">
        <v>116</v>
      </c>
      <c r="B10" s="190"/>
      <c r="C10" s="185"/>
      <c r="D10" s="185"/>
      <c r="E10" s="185"/>
      <c r="F10" s="47"/>
    </row>
    <row r="11" spans="1:6" ht="27" customHeight="1" x14ac:dyDescent="0.25">
      <c r="A11" s="35" t="s">
        <v>117</v>
      </c>
      <c r="B11" s="35" t="s">
        <v>118</v>
      </c>
      <c r="C11" s="35" t="s">
        <v>119</v>
      </c>
      <c r="D11" s="35" t="s">
        <v>120</v>
      </c>
      <c r="E11" s="35" t="s">
        <v>121</v>
      </c>
      <c r="F11" s="48"/>
    </row>
    <row r="12" spans="1:6" s="87" customFormat="1" hidden="1" x14ac:dyDescent="0.25">
      <c r="A12" s="133"/>
      <c r="B12" s="134"/>
      <c r="C12" s="135"/>
      <c r="D12" s="135"/>
      <c r="E12" s="136"/>
      <c r="F12" s="1"/>
    </row>
    <row r="13" spans="1:6" s="87" customFormat="1" x14ac:dyDescent="0.25">
      <c r="A13" s="157"/>
      <c r="B13" s="158"/>
      <c r="C13" s="162"/>
      <c r="D13" s="162"/>
      <c r="E13" s="163"/>
      <c r="F13" s="1"/>
    </row>
    <row r="14" spans="1:6" s="87" customFormat="1" x14ac:dyDescent="0.25">
      <c r="A14" s="157"/>
      <c r="B14" s="158"/>
      <c r="C14" s="162"/>
      <c r="D14" s="162"/>
      <c r="E14" s="163"/>
      <c r="F14" s="1"/>
    </row>
    <row r="15" spans="1:6" s="87" customFormat="1" x14ac:dyDescent="0.25">
      <c r="A15" s="157"/>
      <c r="B15" s="158"/>
      <c r="C15" s="162"/>
      <c r="D15" s="162"/>
      <c r="E15" s="163"/>
      <c r="F15" s="1"/>
    </row>
    <row r="16" spans="1:6" s="87" customFormat="1" x14ac:dyDescent="0.25">
      <c r="A16" s="157"/>
      <c r="B16" s="158"/>
      <c r="C16" s="162"/>
      <c r="D16" s="162"/>
      <c r="E16" s="163"/>
      <c r="F16" s="1"/>
    </row>
    <row r="17" spans="1:6" s="87" customFormat="1" x14ac:dyDescent="0.25">
      <c r="A17" s="157"/>
      <c r="B17" s="158"/>
      <c r="C17" s="162"/>
      <c r="D17" s="162"/>
      <c r="E17" s="163"/>
      <c r="F17" s="1"/>
    </row>
    <row r="18" spans="1:6" s="87" customFormat="1" ht="12.75" customHeight="1" x14ac:dyDescent="0.25">
      <c r="A18" s="157"/>
      <c r="B18" s="158"/>
      <c r="C18" s="162"/>
      <c r="D18" s="162"/>
      <c r="E18" s="163"/>
      <c r="F18" s="1"/>
    </row>
    <row r="19" spans="1:6" s="87" customFormat="1" x14ac:dyDescent="0.25">
      <c r="A19" s="157"/>
      <c r="B19" s="158"/>
      <c r="C19" s="162"/>
      <c r="D19" s="162"/>
      <c r="E19" s="163"/>
      <c r="F19" s="1"/>
    </row>
    <row r="20" spans="1:6" s="87" customFormat="1" x14ac:dyDescent="0.25">
      <c r="A20" s="161"/>
      <c r="B20" s="158"/>
      <c r="C20" s="159"/>
      <c r="D20" s="159"/>
      <c r="E20" s="160"/>
      <c r="F20" s="1"/>
    </row>
    <row r="21" spans="1:6" s="87" customFormat="1" hidden="1" x14ac:dyDescent="0.25">
      <c r="A21" s="143"/>
      <c r="B21" s="144"/>
      <c r="C21" s="145"/>
      <c r="D21" s="145"/>
      <c r="E21" s="146"/>
      <c r="F21" s="1"/>
    </row>
    <row r="22" spans="1:6" ht="19.5" customHeight="1" x14ac:dyDescent="0.25">
      <c r="A22" s="107" t="s">
        <v>122</v>
      </c>
      <c r="B22" s="108">
        <f>SUM(B12:B21)</f>
        <v>0</v>
      </c>
      <c r="C22" s="168" t="str">
        <f>IF(SUBTOTAL(3,B12:B21)=SUBTOTAL(103,B12:B21),'Summary and sign-off'!$A$48,'Summary and sign-off'!$A$49)</f>
        <v>Check - there are no hidden rows with data</v>
      </c>
      <c r="D22" s="184" t="str">
        <f>IF('Summary and sign-off'!F55='Summary and sign-off'!F54,'Summary and sign-off'!A51,'Summary and sign-off'!A50)</f>
        <v>Check - each entry provides sufficient information</v>
      </c>
      <c r="E22" s="184"/>
      <c r="F22" s="46"/>
    </row>
    <row r="23" spans="1:6" ht="10.5" customHeight="1" x14ac:dyDescent="0.25">
      <c r="A23" s="27"/>
      <c r="B23" s="22"/>
      <c r="C23" s="27"/>
      <c r="D23" s="27"/>
      <c r="E23" s="27"/>
      <c r="F23" s="27"/>
    </row>
    <row r="24" spans="1:6" ht="24.75" customHeight="1" x14ac:dyDescent="0.3">
      <c r="A24" s="185" t="s">
        <v>123</v>
      </c>
      <c r="B24" s="185"/>
      <c r="C24" s="185"/>
      <c r="D24" s="185"/>
      <c r="E24" s="185"/>
      <c r="F24" s="47"/>
    </row>
    <row r="25" spans="1:6" ht="27" customHeight="1" x14ac:dyDescent="0.25">
      <c r="A25" s="35" t="s">
        <v>117</v>
      </c>
      <c r="B25" s="35" t="s">
        <v>62</v>
      </c>
      <c r="C25" s="35" t="s">
        <v>124</v>
      </c>
      <c r="D25" s="35" t="s">
        <v>120</v>
      </c>
      <c r="E25" s="35" t="s">
        <v>121</v>
      </c>
      <c r="F25" s="48"/>
    </row>
    <row r="26" spans="1:6" s="87" customFormat="1" hidden="1" x14ac:dyDescent="0.25">
      <c r="A26" s="133"/>
      <c r="B26" s="134"/>
      <c r="C26" s="135"/>
      <c r="D26" s="135"/>
      <c r="E26" s="136"/>
      <c r="F26" s="1"/>
    </row>
    <row r="27" spans="1:6" s="87" customFormat="1" x14ac:dyDescent="0.25">
      <c r="A27" s="157">
        <v>44385</v>
      </c>
      <c r="B27" s="158">
        <v>189.2</v>
      </c>
      <c r="C27" s="162" t="s">
        <v>170</v>
      </c>
      <c r="D27" s="162" t="s">
        <v>175</v>
      </c>
      <c r="E27" s="163" t="s">
        <v>171</v>
      </c>
      <c r="F27" s="1"/>
    </row>
    <row r="28" spans="1:6" s="87" customFormat="1" x14ac:dyDescent="0.25">
      <c r="A28" s="157">
        <v>44385</v>
      </c>
      <c r="B28" s="158">
        <v>190</v>
      </c>
      <c r="C28" s="162" t="s">
        <v>170</v>
      </c>
      <c r="D28" s="162" t="s">
        <v>172</v>
      </c>
      <c r="E28" s="163" t="s">
        <v>171</v>
      </c>
      <c r="F28" s="1"/>
    </row>
    <row r="29" spans="1:6" s="87" customFormat="1" x14ac:dyDescent="0.25">
      <c r="A29" s="157">
        <v>44406</v>
      </c>
      <c r="B29" s="158">
        <v>469.2</v>
      </c>
      <c r="C29" s="162" t="s">
        <v>177</v>
      </c>
      <c r="D29" s="162" t="s">
        <v>175</v>
      </c>
      <c r="E29" s="163" t="s">
        <v>171</v>
      </c>
      <c r="F29" s="1"/>
    </row>
    <row r="30" spans="1:6" s="87" customFormat="1" x14ac:dyDescent="0.25">
      <c r="A30" s="157">
        <v>44414</v>
      </c>
      <c r="B30" s="158">
        <v>185.4</v>
      </c>
      <c r="C30" s="162" t="s">
        <v>176</v>
      </c>
      <c r="D30" s="162" t="s">
        <v>175</v>
      </c>
      <c r="E30" s="163" t="s">
        <v>171</v>
      </c>
      <c r="F30" s="1"/>
    </row>
    <row r="31" spans="1:6" s="87" customFormat="1" x14ac:dyDescent="0.25">
      <c r="A31" s="157">
        <v>44420</v>
      </c>
      <c r="B31" s="158">
        <v>323.2</v>
      </c>
      <c r="C31" s="162" t="s">
        <v>176</v>
      </c>
      <c r="D31" s="162" t="s">
        <v>175</v>
      </c>
      <c r="E31" s="163" t="s">
        <v>171</v>
      </c>
      <c r="F31" s="1"/>
    </row>
    <row r="32" spans="1:6" s="87" customFormat="1" x14ac:dyDescent="0.25">
      <c r="A32" s="157">
        <v>44420</v>
      </c>
      <c r="B32" s="158">
        <v>281.04000000000002</v>
      </c>
      <c r="C32" s="162" t="s">
        <v>173</v>
      </c>
      <c r="D32" s="162" t="s">
        <v>174</v>
      </c>
      <c r="E32" s="163" t="s">
        <v>171</v>
      </c>
      <c r="F32" s="1"/>
    </row>
    <row r="33" spans="1:6" s="87" customFormat="1" x14ac:dyDescent="0.25">
      <c r="A33" s="157">
        <v>44427</v>
      </c>
      <c r="B33" s="158">
        <v>400.4</v>
      </c>
      <c r="C33" s="162" t="s">
        <v>178</v>
      </c>
      <c r="D33" s="162" t="s">
        <v>174</v>
      </c>
      <c r="E33" s="163" t="s">
        <v>171</v>
      </c>
      <c r="F33" s="1"/>
    </row>
    <row r="34" spans="1:6" s="87" customFormat="1" x14ac:dyDescent="0.25">
      <c r="A34" s="157">
        <v>44440</v>
      </c>
      <c r="B34" s="158">
        <v>428.2</v>
      </c>
      <c r="C34" s="162" t="s">
        <v>198</v>
      </c>
      <c r="D34" s="162" t="s">
        <v>175</v>
      </c>
      <c r="E34" s="163" t="s">
        <v>171</v>
      </c>
      <c r="F34" s="1"/>
    </row>
    <row r="35" spans="1:6" s="87" customFormat="1" x14ac:dyDescent="0.25">
      <c r="A35" s="157">
        <v>44452</v>
      </c>
      <c r="B35" s="158">
        <v>139.13</v>
      </c>
      <c r="C35" s="162" t="s">
        <v>199</v>
      </c>
      <c r="D35" s="162" t="s">
        <v>200</v>
      </c>
      <c r="E35" s="163" t="s">
        <v>201</v>
      </c>
      <c r="F35" s="1"/>
    </row>
    <row r="36" spans="1:6" s="87" customFormat="1" x14ac:dyDescent="0.25">
      <c r="A36" s="157">
        <v>44452</v>
      </c>
      <c r="B36" s="158">
        <v>73.680000000000007</v>
      </c>
      <c r="C36" s="162" t="s">
        <v>203</v>
      </c>
      <c r="D36" s="162" t="s">
        <v>202</v>
      </c>
      <c r="E36" s="163" t="s">
        <v>201</v>
      </c>
      <c r="F36" s="1"/>
    </row>
    <row r="37" spans="1:6" s="87" customFormat="1" x14ac:dyDescent="0.25">
      <c r="A37" s="157">
        <v>44452</v>
      </c>
      <c r="B37" s="158">
        <v>91.95</v>
      </c>
      <c r="C37" s="162" t="s">
        <v>204</v>
      </c>
      <c r="D37" s="162" t="s">
        <v>205</v>
      </c>
      <c r="E37" s="163" t="s">
        <v>201</v>
      </c>
      <c r="F37" s="1"/>
    </row>
    <row r="38" spans="1:6" s="87" customFormat="1" x14ac:dyDescent="0.25">
      <c r="A38" s="157">
        <v>44461</v>
      </c>
      <c r="B38" s="158">
        <v>370</v>
      </c>
      <c r="C38" s="162" t="s">
        <v>206</v>
      </c>
      <c r="D38" s="162" t="s">
        <v>175</v>
      </c>
      <c r="E38" s="163" t="s">
        <v>171</v>
      </c>
      <c r="F38" s="1"/>
    </row>
    <row r="39" spans="1:6" s="87" customFormat="1" x14ac:dyDescent="0.25">
      <c r="A39" s="157">
        <v>44461</v>
      </c>
      <c r="B39" s="158">
        <v>37.21</v>
      </c>
      <c r="C39" s="162" t="s">
        <v>206</v>
      </c>
      <c r="D39" s="162" t="s">
        <v>202</v>
      </c>
      <c r="E39" s="163" t="s">
        <v>171</v>
      </c>
      <c r="F39" s="1"/>
    </row>
    <row r="40" spans="1:6" s="87" customFormat="1" x14ac:dyDescent="0.25">
      <c r="A40" s="157">
        <v>44484</v>
      </c>
      <c r="B40" s="158">
        <v>381</v>
      </c>
      <c r="C40" s="162" t="s">
        <v>209</v>
      </c>
      <c r="D40" s="162" t="s">
        <v>175</v>
      </c>
      <c r="E40" s="163" t="s">
        <v>210</v>
      </c>
      <c r="F40" s="1"/>
    </row>
    <row r="41" spans="1:6" s="87" customFormat="1" x14ac:dyDescent="0.25">
      <c r="A41" s="157">
        <v>44484</v>
      </c>
      <c r="B41" s="158">
        <v>235.46</v>
      </c>
      <c r="C41" s="162" t="s">
        <v>209</v>
      </c>
      <c r="D41" s="162" t="s">
        <v>202</v>
      </c>
      <c r="E41" s="163" t="s">
        <v>210</v>
      </c>
      <c r="F41" s="1"/>
    </row>
    <row r="42" spans="1:6" s="87" customFormat="1" x14ac:dyDescent="0.25">
      <c r="A42" s="157"/>
      <c r="B42" s="158"/>
      <c r="C42" s="159"/>
      <c r="D42" s="159"/>
      <c r="E42" s="160"/>
      <c r="F42" s="1"/>
    </row>
    <row r="43" spans="1:6" s="87" customFormat="1" hidden="1" x14ac:dyDescent="0.25">
      <c r="A43" s="147"/>
      <c r="B43" s="148"/>
      <c r="C43" s="149"/>
      <c r="D43" s="149"/>
      <c r="E43" s="150"/>
      <c r="F43" s="1"/>
    </row>
    <row r="44" spans="1:6" ht="19.5" customHeight="1" x14ac:dyDescent="0.25">
      <c r="A44" s="107" t="s">
        <v>125</v>
      </c>
      <c r="B44" s="108">
        <f>SUM(B26:B43)</f>
        <v>3795.0699999999997</v>
      </c>
      <c r="C44" s="168" t="str">
        <f>IF(SUBTOTAL(3,B26:B43)=SUBTOTAL(103,B26:B43),'Summary and sign-off'!$A$48,'Summary and sign-off'!$A$49)</f>
        <v>Check - there are no hidden rows with data</v>
      </c>
      <c r="D44" s="184" t="str">
        <f>IF('Summary and sign-off'!F56='Summary and sign-off'!F54,'Summary and sign-off'!A51,'Summary and sign-off'!A50)</f>
        <v>Check - each entry provides sufficient information</v>
      </c>
      <c r="E44" s="184"/>
      <c r="F44" s="46"/>
    </row>
    <row r="45" spans="1:6" ht="10.5" customHeight="1" x14ac:dyDescent="0.25">
      <c r="A45" s="27"/>
      <c r="B45" s="22"/>
      <c r="C45" s="27"/>
      <c r="D45" s="27"/>
      <c r="E45" s="27"/>
      <c r="F45" s="27"/>
    </row>
    <row r="46" spans="1:6" ht="24.75" customHeight="1" x14ac:dyDescent="0.25">
      <c r="A46" s="185" t="s">
        <v>126</v>
      </c>
      <c r="B46" s="185"/>
      <c r="C46" s="185"/>
      <c r="D46" s="185"/>
      <c r="E46" s="185"/>
      <c r="F46" s="46"/>
    </row>
    <row r="47" spans="1:6" ht="27" customHeight="1" x14ac:dyDescent="0.25">
      <c r="A47" s="35" t="s">
        <v>117</v>
      </c>
      <c r="B47" s="35" t="s">
        <v>62</v>
      </c>
      <c r="C47" s="35" t="s">
        <v>127</v>
      </c>
      <c r="D47" s="35" t="s">
        <v>128</v>
      </c>
      <c r="E47" s="35" t="s">
        <v>121</v>
      </c>
      <c r="F47" s="49"/>
    </row>
    <row r="48" spans="1:6" s="87" customFormat="1" hidden="1" x14ac:dyDescent="0.25">
      <c r="A48" s="133"/>
      <c r="B48" s="134"/>
      <c r="C48" s="135"/>
      <c r="D48" s="135"/>
      <c r="E48" s="136"/>
      <c r="F48" s="1"/>
    </row>
    <row r="49" spans="1:6" s="87" customFormat="1" x14ac:dyDescent="0.25">
      <c r="A49" s="157">
        <v>44384</v>
      </c>
      <c r="B49" s="158">
        <v>23</v>
      </c>
      <c r="C49" s="159" t="s">
        <v>186</v>
      </c>
      <c r="D49" s="159" t="s">
        <v>179</v>
      </c>
      <c r="E49" s="160" t="s">
        <v>183</v>
      </c>
      <c r="F49" s="1"/>
    </row>
    <row r="50" spans="1:6" s="87" customFormat="1" x14ac:dyDescent="0.25">
      <c r="A50" s="157">
        <v>44385</v>
      </c>
      <c r="B50" s="158">
        <v>35</v>
      </c>
      <c r="C50" s="159" t="s">
        <v>184</v>
      </c>
      <c r="D50" s="159" t="s">
        <v>179</v>
      </c>
      <c r="E50" s="160" t="s">
        <v>183</v>
      </c>
      <c r="F50" s="1"/>
    </row>
    <row r="51" spans="1:6" s="87" customFormat="1" x14ac:dyDescent="0.25">
      <c r="A51" s="157">
        <v>44385</v>
      </c>
      <c r="B51" s="158">
        <v>95.4</v>
      </c>
      <c r="C51" s="159" t="s">
        <v>181</v>
      </c>
      <c r="D51" s="159" t="s">
        <v>179</v>
      </c>
      <c r="E51" s="160" t="s">
        <v>171</v>
      </c>
      <c r="F51" s="1"/>
    </row>
    <row r="52" spans="1:6" s="87" customFormat="1" x14ac:dyDescent="0.25">
      <c r="A52" s="157">
        <v>44386</v>
      </c>
      <c r="B52" s="158">
        <v>91.4</v>
      </c>
      <c r="C52" s="159" t="s">
        <v>180</v>
      </c>
      <c r="D52" s="159" t="s">
        <v>179</v>
      </c>
      <c r="E52" s="160" t="s">
        <v>171</v>
      </c>
      <c r="F52" s="1"/>
    </row>
    <row r="53" spans="1:6" s="87" customFormat="1" x14ac:dyDescent="0.25">
      <c r="A53" s="157">
        <v>44386</v>
      </c>
      <c r="B53" s="158">
        <v>12.4</v>
      </c>
      <c r="C53" s="159" t="s">
        <v>182</v>
      </c>
      <c r="D53" s="159" t="s">
        <v>179</v>
      </c>
      <c r="E53" s="160" t="s">
        <v>171</v>
      </c>
      <c r="F53" s="1"/>
    </row>
    <row r="54" spans="1:6" s="87" customFormat="1" x14ac:dyDescent="0.25">
      <c r="A54" s="157">
        <v>44386</v>
      </c>
      <c r="B54" s="158">
        <v>34.9</v>
      </c>
      <c r="C54" s="159" t="s">
        <v>185</v>
      </c>
      <c r="D54" s="159" t="s">
        <v>179</v>
      </c>
      <c r="E54" s="160" t="s">
        <v>183</v>
      </c>
      <c r="F54" s="1"/>
    </row>
    <row r="55" spans="1:6" s="87" customFormat="1" x14ac:dyDescent="0.25">
      <c r="A55" s="157">
        <v>44389</v>
      </c>
      <c r="B55" s="158">
        <v>12.3</v>
      </c>
      <c r="C55" s="159" t="s">
        <v>217</v>
      </c>
      <c r="D55" s="159" t="s">
        <v>179</v>
      </c>
      <c r="E55" s="160" t="s">
        <v>183</v>
      </c>
      <c r="F55" s="1"/>
    </row>
    <row r="56" spans="1:6" s="87" customFormat="1" x14ac:dyDescent="0.25">
      <c r="A56" s="157">
        <v>44392</v>
      </c>
      <c r="B56" s="158">
        <v>15.5</v>
      </c>
      <c r="C56" s="159" t="s">
        <v>187</v>
      </c>
      <c r="D56" s="159" t="s">
        <v>179</v>
      </c>
      <c r="E56" s="160" t="s">
        <v>183</v>
      </c>
      <c r="F56" s="1"/>
    </row>
    <row r="57" spans="1:6" s="87" customFormat="1" x14ac:dyDescent="0.25">
      <c r="A57" s="157">
        <v>44406</v>
      </c>
      <c r="B57" s="158">
        <v>35.4</v>
      </c>
      <c r="C57" s="159" t="s">
        <v>188</v>
      </c>
      <c r="D57" s="159" t="s">
        <v>179</v>
      </c>
      <c r="E57" s="160" t="s">
        <v>183</v>
      </c>
      <c r="F57" s="1"/>
    </row>
    <row r="58" spans="1:6" s="87" customFormat="1" x14ac:dyDescent="0.25">
      <c r="A58" s="157">
        <v>44406</v>
      </c>
      <c r="B58" s="158">
        <v>53.8</v>
      </c>
      <c r="C58" s="159" t="s">
        <v>189</v>
      </c>
      <c r="D58" s="159" t="s">
        <v>179</v>
      </c>
      <c r="E58" s="160" t="s">
        <v>171</v>
      </c>
      <c r="F58" s="1"/>
    </row>
    <row r="59" spans="1:6" s="87" customFormat="1" x14ac:dyDescent="0.25">
      <c r="A59" s="157">
        <v>44406</v>
      </c>
      <c r="B59" s="158">
        <v>31.6</v>
      </c>
      <c r="C59" s="159" t="s">
        <v>190</v>
      </c>
      <c r="D59" s="159" t="s">
        <v>179</v>
      </c>
      <c r="E59" s="160" t="s">
        <v>171</v>
      </c>
      <c r="F59" s="1"/>
    </row>
    <row r="60" spans="1:6" s="87" customFormat="1" x14ac:dyDescent="0.25">
      <c r="A60" s="157">
        <v>44406</v>
      </c>
      <c r="B60" s="158">
        <v>42.8</v>
      </c>
      <c r="C60" s="159" t="s">
        <v>191</v>
      </c>
      <c r="D60" s="159" t="s">
        <v>179</v>
      </c>
      <c r="E60" s="160" t="s">
        <v>183</v>
      </c>
      <c r="F60" s="1"/>
    </row>
    <row r="61" spans="1:6" s="87" customFormat="1" x14ac:dyDescent="0.25">
      <c r="A61" s="157">
        <v>44414</v>
      </c>
      <c r="B61" s="158">
        <v>38.200000000000003</v>
      </c>
      <c r="C61" s="159" t="s">
        <v>194</v>
      </c>
      <c r="D61" s="159" t="s">
        <v>179</v>
      </c>
      <c r="E61" s="160" t="s">
        <v>183</v>
      </c>
      <c r="F61" s="1"/>
    </row>
    <row r="62" spans="1:6" s="87" customFormat="1" x14ac:dyDescent="0.25">
      <c r="A62" s="157">
        <v>44414</v>
      </c>
      <c r="B62" s="158">
        <v>84</v>
      </c>
      <c r="C62" s="159" t="s">
        <v>195</v>
      </c>
      <c r="D62" s="159" t="s">
        <v>179</v>
      </c>
      <c r="E62" s="160" t="s">
        <v>171</v>
      </c>
      <c r="F62" s="1"/>
    </row>
    <row r="63" spans="1:6" s="87" customFormat="1" x14ac:dyDescent="0.25">
      <c r="A63" s="157">
        <v>44415</v>
      </c>
      <c r="B63" s="158">
        <v>27.2</v>
      </c>
      <c r="C63" s="159" t="s">
        <v>192</v>
      </c>
      <c r="D63" s="159" t="s">
        <v>179</v>
      </c>
      <c r="E63" s="160" t="s">
        <v>171</v>
      </c>
      <c r="F63" s="1"/>
    </row>
    <row r="64" spans="1:6" s="87" customFormat="1" x14ac:dyDescent="0.25">
      <c r="A64" s="157">
        <v>44415</v>
      </c>
      <c r="B64" s="158">
        <v>30.4</v>
      </c>
      <c r="C64" s="159" t="s">
        <v>193</v>
      </c>
      <c r="D64" s="159" t="s">
        <v>179</v>
      </c>
      <c r="E64" s="160" t="s">
        <v>171</v>
      </c>
      <c r="F64" s="1"/>
    </row>
    <row r="65" spans="1:6" s="87" customFormat="1" x14ac:dyDescent="0.25">
      <c r="A65" s="157">
        <v>44415</v>
      </c>
      <c r="B65" s="158">
        <v>81.2</v>
      </c>
      <c r="C65" s="159" t="s">
        <v>197</v>
      </c>
      <c r="D65" s="159" t="s">
        <v>179</v>
      </c>
      <c r="E65" s="160" t="s">
        <v>171</v>
      </c>
      <c r="F65" s="1"/>
    </row>
    <row r="66" spans="1:6" s="87" customFormat="1" x14ac:dyDescent="0.25">
      <c r="A66" s="157">
        <v>44415</v>
      </c>
      <c r="B66" s="158">
        <v>37.5</v>
      </c>
      <c r="C66" s="159" t="s">
        <v>196</v>
      </c>
      <c r="D66" s="159" t="s">
        <v>179</v>
      </c>
      <c r="E66" s="160" t="s">
        <v>183</v>
      </c>
      <c r="F66" s="1"/>
    </row>
    <row r="67" spans="1:6" s="87" customFormat="1" x14ac:dyDescent="0.25">
      <c r="A67" s="157">
        <v>44479</v>
      </c>
      <c r="B67" s="158">
        <v>12.17</v>
      </c>
      <c r="C67" s="162" t="s">
        <v>207</v>
      </c>
      <c r="D67" s="162" t="s">
        <v>211</v>
      </c>
      <c r="E67" s="163" t="s">
        <v>208</v>
      </c>
      <c r="F67" s="1"/>
    </row>
    <row r="68" spans="1:6" s="87" customFormat="1" x14ac:dyDescent="0.25">
      <c r="A68" s="157"/>
      <c r="B68" s="158"/>
      <c r="C68" s="159"/>
      <c r="D68" s="159"/>
      <c r="E68" s="160"/>
      <c r="F68" s="1"/>
    </row>
    <row r="69" spans="1:6" s="87" customFormat="1" x14ac:dyDescent="0.25">
      <c r="A69" s="157"/>
      <c r="B69" s="158"/>
      <c r="C69" s="159"/>
      <c r="D69" s="159"/>
      <c r="E69" s="160"/>
      <c r="F69" s="1"/>
    </row>
    <row r="70" spans="1:6" s="87" customFormat="1" x14ac:dyDescent="0.25">
      <c r="A70" s="157"/>
      <c r="B70" s="158"/>
      <c r="C70" s="159"/>
      <c r="D70" s="159"/>
      <c r="E70" s="160"/>
      <c r="F70" s="1"/>
    </row>
    <row r="71" spans="1:6" s="87" customFormat="1" x14ac:dyDescent="0.25">
      <c r="A71" s="157"/>
      <c r="B71" s="158"/>
      <c r="C71" s="159"/>
      <c r="D71" s="159"/>
      <c r="E71" s="160"/>
      <c r="F71" s="1"/>
    </row>
    <row r="72" spans="1:6" s="87" customFormat="1" x14ac:dyDescent="0.25">
      <c r="A72" s="157"/>
      <c r="B72" s="158"/>
      <c r="C72" s="159"/>
      <c r="D72" s="159"/>
      <c r="E72" s="160"/>
      <c r="F72" s="1"/>
    </row>
    <row r="73" spans="1:6" s="87" customFormat="1" x14ac:dyDescent="0.25">
      <c r="A73" s="157"/>
      <c r="B73" s="158"/>
      <c r="C73" s="159"/>
      <c r="D73" s="159"/>
      <c r="E73" s="160"/>
      <c r="F73" s="1"/>
    </row>
    <row r="74" spans="1:6" s="87" customFormat="1" x14ac:dyDescent="0.25">
      <c r="A74" s="157"/>
      <c r="B74" s="158"/>
      <c r="C74" s="159"/>
      <c r="D74" s="159"/>
      <c r="E74" s="160"/>
      <c r="F74" s="1"/>
    </row>
    <row r="75" spans="1:6" s="87" customFormat="1" x14ac:dyDescent="0.25">
      <c r="A75" s="157"/>
      <c r="B75" s="158"/>
      <c r="C75" s="159"/>
      <c r="D75" s="159"/>
      <c r="E75" s="160"/>
      <c r="F75" s="1"/>
    </row>
    <row r="76" spans="1:6" s="87" customFormat="1" x14ac:dyDescent="0.25">
      <c r="A76" s="157"/>
      <c r="B76" s="158"/>
      <c r="C76" s="159"/>
      <c r="D76" s="159"/>
      <c r="E76" s="160"/>
      <c r="F76" s="1"/>
    </row>
    <row r="77" spans="1:6" s="87" customFormat="1" x14ac:dyDescent="0.25">
      <c r="A77" s="169"/>
      <c r="B77" s="170"/>
      <c r="C77" s="171"/>
      <c r="D77" s="171"/>
      <c r="E77" s="171"/>
      <c r="F77" s="1"/>
    </row>
    <row r="78" spans="1:6" s="87" customFormat="1" x14ac:dyDescent="0.25">
      <c r="A78" s="176"/>
      <c r="B78" s="176"/>
      <c r="C78" s="176"/>
      <c r="D78" s="176"/>
      <c r="E78" s="176"/>
    </row>
    <row r="79" spans="1:6" s="87" customFormat="1" hidden="1" x14ac:dyDescent="0.25">
      <c r="A79" s="172"/>
      <c r="B79" s="173"/>
      <c r="C79" s="174"/>
      <c r="D79" s="174"/>
      <c r="E79" s="175"/>
      <c r="F79" s="1"/>
    </row>
    <row r="80" spans="1:6" ht="19.5" customHeight="1" x14ac:dyDescent="0.25">
      <c r="A80" s="107" t="s">
        <v>129</v>
      </c>
      <c r="B80" s="108">
        <f>SUM(B48:B79)</f>
        <v>794.17000000000007</v>
      </c>
      <c r="C80" s="168" t="str">
        <f>IF(SUBTOTAL(3,B48:B79)=SUBTOTAL(103,B48:B79),'Summary and sign-off'!$A$48,'Summary and sign-off'!$A$49)</f>
        <v>Check - there are no hidden rows with data</v>
      </c>
      <c r="D80" s="184" t="str">
        <f>IF('Summary and sign-off'!F57='Summary and sign-off'!F54,'Summary and sign-off'!A51,'Summary and sign-off'!A50)</f>
        <v>Check - each entry provides sufficient information</v>
      </c>
      <c r="E80" s="184"/>
      <c r="F80" s="46"/>
    </row>
    <row r="81" spans="1:6" ht="10.5" customHeight="1" x14ac:dyDescent="0.25">
      <c r="A81" s="27"/>
      <c r="B81" s="92"/>
      <c r="C81" s="22"/>
      <c r="D81" s="27"/>
      <c r="E81" s="27"/>
      <c r="F81" s="27"/>
    </row>
    <row r="82" spans="1:6" ht="34.5" customHeight="1" x14ac:dyDescent="0.25">
      <c r="A82" s="50" t="s">
        <v>130</v>
      </c>
      <c r="B82" s="93">
        <f>B22+B44+B80</f>
        <v>4589.24</v>
      </c>
      <c r="C82" s="51"/>
      <c r="D82" s="51"/>
      <c r="E82" s="51"/>
      <c r="F82" s="26"/>
    </row>
    <row r="83" spans="1:6" x14ac:dyDescent="0.25">
      <c r="A83" s="27"/>
      <c r="B83" s="22"/>
      <c r="C83" s="27"/>
      <c r="D83" s="27"/>
      <c r="E83" s="27"/>
      <c r="F83" s="27"/>
    </row>
    <row r="84" spans="1:6" x14ac:dyDescent="0.25">
      <c r="A84" s="52" t="s">
        <v>73</v>
      </c>
      <c r="B84" s="25"/>
      <c r="C84" s="26"/>
      <c r="D84" s="26"/>
      <c r="E84" s="26"/>
      <c r="F84" s="27"/>
    </row>
    <row r="85" spans="1:6" ht="12.6" customHeight="1" x14ac:dyDescent="0.25">
      <c r="A85" s="23" t="s">
        <v>131</v>
      </c>
      <c r="B85" s="53"/>
      <c r="C85" s="53"/>
      <c r="D85" s="32"/>
      <c r="E85" s="32"/>
      <c r="F85" s="27"/>
    </row>
    <row r="86" spans="1:6" ht="13.05" customHeight="1" x14ac:dyDescent="0.25">
      <c r="A86" s="31" t="s">
        <v>132</v>
      </c>
      <c r="B86" s="27"/>
      <c r="C86" s="32"/>
      <c r="D86" s="27"/>
      <c r="E86" s="32"/>
      <c r="F86" s="27"/>
    </row>
    <row r="87" spans="1:6" x14ac:dyDescent="0.25">
      <c r="A87" s="31" t="s">
        <v>133</v>
      </c>
      <c r="B87" s="32"/>
      <c r="C87" s="32"/>
      <c r="D87" s="32"/>
      <c r="E87" s="54"/>
      <c r="F87" s="46"/>
    </row>
    <row r="88" spans="1:6" x14ac:dyDescent="0.25">
      <c r="A88" s="23" t="s">
        <v>79</v>
      </c>
      <c r="B88" s="25"/>
      <c r="C88" s="26"/>
      <c r="D88" s="26"/>
      <c r="E88" s="26"/>
      <c r="F88" s="27"/>
    </row>
    <row r="89" spans="1:6" ht="13.05" customHeight="1" x14ac:dyDescent="0.25">
      <c r="A89" s="31" t="s">
        <v>134</v>
      </c>
      <c r="B89" s="27"/>
      <c r="C89" s="32"/>
      <c r="D89" s="27"/>
      <c r="E89" s="32"/>
      <c r="F89" s="27"/>
    </row>
    <row r="90" spans="1:6" x14ac:dyDescent="0.25">
      <c r="A90" s="31" t="s">
        <v>135</v>
      </c>
      <c r="B90" s="32"/>
      <c r="C90" s="32"/>
      <c r="D90" s="32"/>
      <c r="E90" s="54"/>
      <c r="F90" s="46"/>
    </row>
    <row r="91" spans="1:6" x14ac:dyDescent="0.25">
      <c r="A91" s="36" t="s">
        <v>136</v>
      </c>
      <c r="B91" s="36"/>
      <c r="C91" s="36"/>
      <c r="D91" s="36"/>
      <c r="E91" s="54"/>
      <c r="F91" s="46"/>
    </row>
    <row r="92" spans="1:6" x14ac:dyDescent="0.25">
      <c r="A92" s="40"/>
      <c r="B92" s="27"/>
      <c r="C92" s="27"/>
      <c r="D92" s="27"/>
      <c r="E92" s="46"/>
      <c r="F92" s="46"/>
    </row>
    <row r="93" spans="1:6" hidden="1" x14ac:dyDescent="0.25">
      <c r="A93" s="40"/>
      <c r="B93" s="27"/>
      <c r="C93" s="27"/>
      <c r="D93" s="27"/>
      <c r="E93" s="46"/>
      <c r="F93" s="46"/>
    </row>
    <row r="94" spans="1:6" x14ac:dyDescent="0.25"/>
    <row r="95" spans="1:6" x14ac:dyDescent="0.25"/>
    <row r="96" spans="1:6" x14ac:dyDescent="0.25"/>
    <row r="98" spans="1:6" ht="12.75" hidden="1" customHeight="1" x14ac:dyDescent="0.25"/>
    <row r="99" spans="1:6" x14ac:dyDescent="0.25"/>
    <row r="100" spans="1:6" x14ac:dyDescent="0.25"/>
    <row r="101" spans="1:6" hidden="1" x14ac:dyDescent="0.25">
      <c r="A101" s="55"/>
      <c r="B101" s="46"/>
      <c r="C101" s="46"/>
      <c r="D101" s="46"/>
      <c r="E101" s="46"/>
      <c r="F101" s="46"/>
    </row>
    <row r="102" spans="1:6" hidden="1" x14ac:dyDescent="0.25">
      <c r="A102" s="55"/>
      <c r="B102" s="46"/>
      <c r="C102" s="46"/>
      <c r="D102" s="46"/>
      <c r="E102" s="46"/>
      <c r="F102" s="46"/>
    </row>
    <row r="103" spans="1:6" hidden="1" x14ac:dyDescent="0.25">
      <c r="A103" s="55"/>
      <c r="B103" s="46"/>
      <c r="C103" s="46"/>
      <c r="D103" s="46"/>
      <c r="E103" s="46"/>
      <c r="F103" s="46"/>
    </row>
    <row r="104" spans="1:6" hidden="1" x14ac:dyDescent="0.25">
      <c r="A104" s="55"/>
      <c r="B104" s="46"/>
      <c r="C104" s="46"/>
      <c r="D104" s="46"/>
      <c r="E104" s="46"/>
      <c r="F104" s="46"/>
    </row>
    <row r="105" spans="1:6" hidden="1" x14ac:dyDescent="0.25">
      <c r="A105" s="55"/>
      <c r="B105" s="46"/>
      <c r="C105" s="46"/>
      <c r="D105" s="46"/>
      <c r="E105" s="46"/>
      <c r="F105" s="46"/>
    </row>
    <row r="106" spans="1:6" x14ac:dyDescent="0.25"/>
    <row r="107" spans="1:6" x14ac:dyDescent="0.25"/>
    <row r="108" spans="1:6" x14ac:dyDescent="0.25"/>
  </sheetData>
  <sheetProtection sheet="1" formatCells="0" formatRows="0" insertColumns="0" insertRows="0" deleteRows="0"/>
  <mergeCells count="15">
    <mergeCell ref="B7:E7"/>
    <mergeCell ref="B5:E5"/>
    <mergeCell ref="D80:E80"/>
    <mergeCell ref="A1:E1"/>
    <mergeCell ref="A24:E24"/>
    <mergeCell ref="A46:E46"/>
    <mergeCell ref="B2:E2"/>
    <mergeCell ref="B3:E3"/>
    <mergeCell ref="B4:E4"/>
    <mergeCell ref="A8:E8"/>
    <mergeCell ref="A9:E9"/>
    <mergeCell ref="B6:E6"/>
    <mergeCell ref="D22:E22"/>
    <mergeCell ref="D44:E44"/>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A42:A43 A12 A21 A48:A51 A79"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47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20 A52:A77 A27:A39 A40:A41"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B12:B21 B79 B48:B77 B26:B43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4"/>
  <sheetViews>
    <sheetView zoomScaleNormal="100" workbookViewId="0">
      <selection activeCell="D29" sqref="D29"/>
    </sheetView>
  </sheetViews>
  <sheetFormatPr defaultColWidth="0" defaultRowHeight="13.2" zeroHeight="1" x14ac:dyDescent="0.25"/>
  <cols>
    <col min="1" max="1" width="35.77734375" style="16" customWidth="1"/>
    <col min="2" max="2" width="14.21875" style="16" customWidth="1"/>
    <col min="3" max="3" width="71.44140625" style="16" customWidth="1"/>
    <col min="4" max="4" width="50" style="16" customWidth="1"/>
    <col min="5" max="5" width="21.44140625" style="16" customWidth="1"/>
    <col min="6" max="6" width="39.21875" style="16" customWidth="1"/>
    <col min="7" max="10" width="9.21875" style="16" hidden="1" customWidth="1"/>
    <col min="11" max="13" width="0" style="16" hidden="1" customWidth="1"/>
    <col min="14" max="16384" width="0" style="16" hidden="1"/>
  </cols>
  <sheetData>
    <row r="1" spans="1:6" ht="26.25" customHeight="1" x14ac:dyDescent="0.25">
      <c r="A1" s="180" t="s">
        <v>109</v>
      </c>
      <c r="B1" s="180"/>
      <c r="C1" s="180"/>
      <c r="D1" s="180"/>
      <c r="E1" s="180"/>
      <c r="F1" s="38"/>
    </row>
    <row r="2" spans="1:6" ht="21" customHeight="1" x14ac:dyDescent="0.25">
      <c r="A2" s="4" t="s">
        <v>52</v>
      </c>
      <c r="B2" s="183" t="str">
        <f>'Summary and sign-off'!B2:F2</f>
        <v xml:space="preserve">Office of the Privacy Commissioner </v>
      </c>
      <c r="C2" s="183"/>
      <c r="D2" s="183"/>
      <c r="E2" s="183"/>
      <c r="F2" s="38"/>
    </row>
    <row r="3" spans="1:6" ht="21" customHeight="1" x14ac:dyDescent="0.25">
      <c r="A3" s="4" t="s">
        <v>110</v>
      </c>
      <c r="B3" s="183" t="str">
        <f>'Summary and sign-off'!B3:F3</f>
        <v>John Edwards (1 July 2021 to 31 December 2021)</v>
      </c>
      <c r="C3" s="183"/>
      <c r="D3" s="183"/>
      <c r="E3" s="183"/>
      <c r="F3" s="38"/>
    </row>
    <row r="4" spans="1:6" ht="21" customHeight="1" x14ac:dyDescent="0.25">
      <c r="A4" s="4" t="s">
        <v>111</v>
      </c>
      <c r="B4" s="183">
        <f>'Summary and sign-off'!B4:F4</f>
        <v>44378</v>
      </c>
      <c r="C4" s="183"/>
      <c r="D4" s="183"/>
      <c r="E4" s="183"/>
      <c r="F4" s="38"/>
    </row>
    <row r="5" spans="1:6" ht="21" customHeight="1" x14ac:dyDescent="0.25">
      <c r="A5" s="4" t="s">
        <v>112</v>
      </c>
      <c r="B5" s="183">
        <f>'Summary and sign-off'!B5:F5</f>
        <v>44561</v>
      </c>
      <c r="C5" s="183"/>
      <c r="D5" s="183"/>
      <c r="E5" s="183"/>
      <c r="F5" s="38"/>
    </row>
    <row r="6" spans="1:6" ht="21" customHeight="1" x14ac:dyDescent="0.25">
      <c r="A6" s="4" t="s">
        <v>113</v>
      </c>
      <c r="B6" s="178" t="s">
        <v>80</v>
      </c>
      <c r="C6" s="178"/>
      <c r="D6" s="178"/>
      <c r="E6" s="178"/>
      <c r="F6" s="38"/>
    </row>
    <row r="7" spans="1:6" ht="21" customHeight="1" x14ac:dyDescent="0.25">
      <c r="A7" s="4" t="s">
        <v>56</v>
      </c>
      <c r="B7" s="178" t="s">
        <v>83</v>
      </c>
      <c r="C7" s="178"/>
      <c r="D7" s="178"/>
      <c r="E7" s="178"/>
      <c r="F7" s="38"/>
    </row>
    <row r="8" spans="1:6" ht="35.25" customHeight="1" x14ac:dyDescent="0.3">
      <c r="A8" s="193" t="s">
        <v>137</v>
      </c>
      <c r="B8" s="193"/>
      <c r="C8" s="194"/>
      <c r="D8" s="194"/>
      <c r="E8" s="194"/>
      <c r="F8" s="42"/>
    </row>
    <row r="9" spans="1:6" ht="35.25" customHeight="1" x14ac:dyDescent="0.3">
      <c r="A9" s="191" t="s">
        <v>138</v>
      </c>
      <c r="B9" s="192"/>
      <c r="C9" s="192"/>
      <c r="D9" s="192"/>
      <c r="E9" s="192"/>
      <c r="F9" s="42"/>
    </row>
    <row r="10" spans="1:6" ht="27" customHeight="1" x14ac:dyDescent="0.25">
      <c r="A10" s="35" t="s">
        <v>139</v>
      </c>
      <c r="B10" s="35" t="s">
        <v>62</v>
      </c>
      <c r="C10" s="35" t="s">
        <v>140</v>
      </c>
      <c r="D10" s="35" t="s">
        <v>141</v>
      </c>
      <c r="E10" s="35" t="s">
        <v>121</v>
      </c>
      <c r="F10" s="23"/>
    </row>
    <row r="11" spans="1:6" s="87" customFormat="1" hidden="1" x14ac:dyDescent="0.25">
      <c r="A11" s="137"/>
      <c r="B11" s="134"/>
      <c r="C11" s="138"/>
      <c r="D11" s="138"/>
      <c r="E11" s="139"/>
      <c r="F11" s="2"/>
    </row>
    <row r="12" spans="1:6" s="87" customFormat="1" x14ac:dyDescent="0.25">
      <c r="A12" s="157"/>
      <c r="B12" s="158"/>
      <c r="C12" s="162"/>
      <c r="D12" s="162"/>
      <c r="E12" s="163"/>
      <c r="F12" s="2"/>
    </row>
    <row r="13" spans="1:6" s="87" customFormat="1" x14ac:dyDescent="0.25">
      <c r="A13" s="157"/>
      <c r="B13" s="158"/>
      <c r="C13" s="162"/>
      <c r="D13" s="162"/>
      <c r="E13" s="163"/>
      <c r="F13" s="2"/>
    </row>
    <row r="14" spans="1:6" s="87" customFormat="1" x14ac:dyDescent="0.25">
      <c r="A14" s="157"/>
      <c r="B14" s="158"/>
      <c r="C14" s="162"/>
      <c r="D14" s="162"/>
      <c r="E14" s="163"/>
      <c r="F14" s="2"/>
    </row>
    <row r="15" spans="1:6" s="87" customFormat="1" x14ac:dyDescent="0.25">
      <c r="A15" s="157"/>
      <c r="B15" s="158"/>
      <c r="C15" s="162"/>
      <c r="D15" s="162"/>
      <c r="E15" s="163"/>
      <c r="F15" s="2"/>
    </row>
    <row r="16" spans="1:6" s="87" customFormat="1" x14ac:dyDescent="0.25">
      <c r="A16" s="157"/>
      <c r="B16" s="158"/>
      <c r="C16" s="162"/>
      <c r="D16" s="162"/>
      <c r="E16" s="163"/>
      <c r="F16" s="2"/>
    </row>
    <row r="17" spans="1:6" s="87" customFormat="1" x14ac:dyDescent="0.25">
      <c r="A17" s="157"/>
      <c r="B17" s="158"/>
      <c r="C17" s="162"/>
      <c r="D17" s="162"/>
      <c r="E17" s="163"/>
      <c r="F17" s="2"/>
    </row>
    <row r="18" spans="1:6" s="87" customFormat="1" x14ac:dyDescent="0.25">
      <c r="A18" s="157"/>
      <c r="B18" s="158"/>
      <c r="C18" s="162"/>
      <c r="D18" s="162"/>
      <c r="E18" s="163"/>
      <c r="F18" s="2"/>
    </row>
    <row r="19" spans="1:6" s="87" customFormat="1" x14ac:dyDescent="0.25">
      <c r="A19" s="157"/>
      <c r="B19" s="158"/>
      <c r="C19" s="162"/>
      <c r="D19" s="162"/>
      <c r="E19" s="163"/>
      <c r="F19" s="2"/>
    </row>
    <row r="20" spans="1:6" s="87" customFormat="1" x14ac:dyDescent="0.25">
      <c r="A20" s="157"/>
      <c r="B20" s="158"/>
      <c r="C20" s="162"/>
      <c r="D20" s="162"/>
      <c r="E20" s="163"/>
      <c r="F20" s="2"/>
    </row>
    <row r="21" spans="1:6" s="87" customFormat="1" x14ac:dyDescent="0.25">
      <c r="A21" s="161"/>
      <c r="B21" s="158"/>
      <c r="C21" s="162"/>
      <c r="D21" s="162"/>
      <c r="E21" s="163"/>
      <c r="F21" s="2"/>
    </row>
    <row r="22" spans="1:6" s="87" customFormat="1" x14ac:dyDescent="0.25">
      <c r="A22" s="161"/>
      <c r="B22" s="158"/>
      <c r="C22" s="162"/>
      <c r="D22" s="162"/>
      <c r="E22" s="163"/>
      <c r="F22" s="2"/>
    </row>
    <row r="23" spans="1:6" s="87" customFormat="1" ht="11.25" hidden="1" customHeight="1" x14ac:dyDescent="0.25">
      <c r="A23" s="137"/>
      <c r="B23" s="134"/>
      <c r="C23" s="138"/>
      <c r="D23" s="138"/>
      <c r="E23" s="139"/>
      <c r="F23" s="2"/>
    </row>
    <row r="24" spans="1:6" ht="34.5" customHeight="1" x14ac:dyDescent="0.25">
      <c r="A24" s="88" t="s">
        <v>142</v>
      </c>
      <c r="B24" s="97">
        <f>SUM(B11:B23)</f>
        <v>0</v>
      </c>
      <c r="C24" s="106" t="str">
        <f>IF(SUBTOTAL(3,B11:B23)=SUBTOTAL(103,B11:B23),'Summary and sign-off'!$A$48,'Summary and sign-off'!$A$49)</f>
        <v>Check - there are no hidden rows with data</v>
      </c>
      <c r="D24" s="184" t="str">
        <f>IF('Summary and sign-off'!F58='Summary and sign-off'!F54,'Summary and sign-off'!A51,'Summary and sign-off'!A50)</f>
        <v>Check - each entry provides sufficient information</v>
      </c>
      <c r="E24" s="184"/>
      <c r="F24" s="2"/>
    </row>
    <row r="25" spans="1:6" x14ac:dyDescent="0.25">
      <c r="A25" s="21"/>
      <c r="B25" s="20"/>
      <c r="C25" s="20"/>
      <c r="D25" s="20"/>
      <c r="E25" s="20"/>
      <c r="F25" s="38"/>
    </row>
    <row r="26" spans="1:6" x14ac:dyDescent="0.25">
      <c r="A26" s="21" t="s">
        <v>73</v>
      </c>
      <c r="B26" s="22"/>
      <c r="C26" s="27"/>
      <c r="D26" s="20"/>
      <c r="E26" s="20"/>
      <c r="F26" s="38"/>
    </row>
    <row r="27" spans="1:6" ht="12.75" customHeight="1" x14ac:dyDescent="0.25">
      <c r="A27" s="23" t="s">
        <v>143</v>
      </c>
      <c r="B27" s="23"/>
      <c r="C27" s="23"/>
      <c r="D27" s="23"/>
      <c r="E27" s="23"/>
      <c r="F27" s="38"/>
    </row>
    <row r="28" spans="1:6" x14ac:dyDescent="0.25">
      <c r="A28" s="23" t="s">
        <v>144</v>
      </c>
      <c r="B28" s="31"/>
      <c r="C28" s="43"/>
      <c r="D28" s="44"/>
      <c r="E28" s="44"/>
      <c r="F28" s="38"/>
    </row>
    <row r="29" spans="1:6" x14ac:dyDescent="0.25">
      <c r="A29" s="23" t="s">
        <v>79</v>
      </c>
      <c r="B29" s="25"/>
      <c r="C29" s="26"/>
      <c r="D29" s="26"/>
      <c r="E29" s="26"/>
      <c r="F29" s="27"/>
    </row>
    <row r="30" spans="1:6" x14ac:dyDescent="0.25">
      <c r="A30" s="31" t="s">
        <v>145</v>
      </c>
      <c r="B30" s="31"/>
      <c r="C30" s="43"/>
      <c r="D30" s="43"/>
      <c r="E30" s="43"/>
      <c r="F30" s="38"/>
    </row>
    <row r="31" spans="1:6" ht="12.75" customHeight="1" x14ac:dyDescent="0.25">
      <c r="A31" s="31" t="s">
        <v>146</v>
      </c>
      <c r="B31" s="31"/>
      <c r="C31" s="45"/>
      <c r="D31" s="45"/>
      <c r="E31" s="33"/>
      <c r="F31" s="38"/>
    </row>
    <row r="32" spans="1:6" x14ac:dyDescent="0.25">
      <c r="A32" s="20"/>
      <c r="B32" s="20"/>
      <c r="C32" s="20"/>
      <c r="D32" s="20"/>
      <c r="E32" s="20"/>
      <c r="F32" s="38"/>
    </row>
    <row r="33" x14ac:dyDescent="0.25"/>
    <row r="34" x14ac:dyDescent="0.25"/>
  </sheetData>
  <sheetProtection sheet="1" formatCells="0" insertRows="0" deleteRows="0"/>
  <mergeCells count="10">
    <mergeCell ref="D24:E24"/>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3"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14 A12 A15 A16 A17 A18 A19 A20 A21 A22"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3"/>
  <sheetViews>
    <sheetView topLeftCell="A10" zoomScaleNormal="100" workbookViewId="0">
      <selection activeCell="A19" sqref="A19:XFD19"/>
    </sheetView>
  </sheetViews>
  <sheetFormatPr defaultColWidth="0" defaultRowHeight="13.2" zeroHeight="1" x14ac:dyDescent="0.25"/>
  <cols>
    <col min="1" max="1" width="35.77734375" style="16" customWidth="1"/>
    <col min="2" max="2" width="14.21875" style="16" customWidth="1"/>
    <col min="3" max="3" width="71.44140625" style="16" customWidth="1"/>
    <col min="4" max="4" width="50" style="16" customWidth="1"/>
    <col min="5" max="5" width="21.44140625" style="16" customWidth="1"/>
    <col min="6" max="6" width="36.77734375" style="16" customWidth="1"/>
    <col min="7" max="10" width="9.21875" style="16" hidden="1" customWidth="1"/>
    <col min="11" max="13" width="0" style="16" hidden="1" customWidth="1"/>
    <col min="14" max="16384" width="9.21875" style="16" hidden="1"/>
  </cols>
  <sheetData>
    <row r="1" spans="1:6" ht="26.25" customHeight="1" x14ac:dyDescent="0.25">
      <c r="A1" s="180" t="s">
        <v>109</v>
      </c>
      <c r="B1" s="180"/>
      <c r="C1" s="180"/>
      <c r="D1" s="180"/>
      <c r="E1" s="180"/>
      <c r="F1" s="24"/>
    </row>
    <row r="2" spans="1:6" ht="21" customHeight="1" x14ac:dyDescent="0.25">
      <c r="A2" s="4" t="s">
        <v>52</v>
      </c>
      <c r="B2" s="183" t="str">
        <f>'Summary and sign-off'!B2:F2</f>
        <v xml:space="preserve">Office of the Privacy Commissioner </v>
      </c>
      <c r="C2" s="183"/>
      <c r="D2" s="183"/>
      <c r="E2" s="183"/>
      <c r="F2" s="24"/>
    </row>
    <row r="3" spans="1:6" ht="21" customHeight="1" x14ac:dyDescent="0.25">
      <c r="A3" s="4" t="s">
        <v>110</v>
      </c>
      <c r="B3" s="183" t="str">
        <f>'Summary and sign-off'!B3:F3</f>
        <v>John Edwards (1 July 2021 to 31 December 2021)</v>
      </c>
      <c r="C3" s="183"/>
      <c r="D3" s="183"/>
      <c r="E3" s="183"/>
      <c r="F3" s="24"/>
    </row>
    <row r="4" spans="1:6" ht="21" customHeight="1" x14ac:dyDescent="0.25">
      <c r="A4" s="4" t="s">
        <v>111</v>
      </c>
      <c r="B4" s="183">
        <f>'Summary and sign-off'!B4:F4</f>
        <v>44378</v>
      </c>
      <c r="C4" s="183"/>
      <c r="D4" s="183"/>
      <c r="E4" s="183"/>
      <c r="F4" s="24"/>
    </row>
    <row r="5" spans="1:6" ht="21" customHeight="1" x14ac:dyDescent="0.25">
      <c r="A5" s="4" t="s">
        <v>112</v>
      </c>
      <c r="B5" s="183">
        <f>'Summary and sign-off'!B5:F5</f>
        <v>44561</v>
      </c>
      <c r="C5" s="183"/>
      <c r="D5" s="183"/>
      <c r="E5" s="183"/>
      <c r="F5" s="24"/>
    </row>
    <row r="6" spans="1:6" ht="21" customHeight="1" x14ac:dyDescent="0.25">
      <c r="A6" s="4" t="s">
        <v>113</v>
      </c>
      <c r="B6" s="178" t="s">
        <v>80</v>
      </c>
      <c r="C6" s="178"/>
      <c r="D6" s="178"/>
      <c r="E6" s="178"/>
      <c r="F6" s="34"/>
    </row>
    <row r="7" spans="1:6" ht="21" customHeight="1" x14ac:dyDescent="0.25">
      <c r="A7" s="4" t="s">
        <v>56</v>
      </c>
      <c r="B7" s="178" t="s">
        <v>83</v>
      </c>
      <c r="C7" s="178"/>
      <c r="D7" s="178"/>
      <c r="E7" s="178"/>
      <c r="F7" s="34"/>
    </row>
    <row r="8" spans="1:6" ht="35.25" customHeight="1" x14ac:dyDescent="0.25">
      <c r="A8" s="187" t="s">
        <v>147</v>
      </c>
      <c r="B8" s="187"/>
      <c r="C8" s="194"/>
      <c r="D8" s="194"/>
      <c r="E8" s="194"/>
      <c r="F8" s="24"/>
    </row>
    <row r="9" spans="1:6" ht="35.25" customHeight="1" x14ac:dyDescent="0.25">
      <c r="A9" s="195" t="s">
        <v>148</v>
      </c>
      <c r="B9" s="196"/>
      <c r="C9" s="196"/>
      <c r="D9" s="196"/>
      <c r="E9" s="196"/>
      <c r="F9" s="24"/>
    </row>
    <row r="10" spans="1:6" ht="27" customHeight="1" x14ac:dyDescent="0.25">
      <c r="A10" s="35" t="s">
        <v>117</v>
      </c>
      <c r="B10" s="35" t="s">
        <v>62</v>
      </c>
      <c r="C10" s="35" t="s">
        <v>149</v>
      </c>
      <c r="D10" s="35" t="s">
        <v>150</v>
      </c>
      <c r="E10" s="35" t="s">
        <v>121</v>
      </c>
      <c r="F10" s="36"/>
    </row>
    <row r="11" spans="1:6" s="87" customFormat="1" hidden="1" x14ac:dyDescent="0.25">
      <c r="A11" s="137"/>
      <c r="B11" s="134"/>
      <c r="C11" s="138"/>
      <c r="D11" s="138"/>
      <c r="E11" s="139"/>
      <c r="F11" s="3"/>
    </row>
    <row r="12" spans="1:6" s="87" customFormat="1" x14ac:dyDescent="0.25">
      <c r="A12" s="157">
        <v>44511</v>
      </c>
      <c r="B12" s="158">
        <v>10.5</v>
      </c>
      <c r="C12" s="162" t="s">
        <v>214</v>
      </c>
      <c r="D12" s="162" t="s">
        <v>213</v>
      </c>
      <c r="E12" s="163" t="s">
        <v>208</v>
      </c>
      <c r="F12" s="3"/>
    </row>
    <row r="13" spans="1:6" s="87" customFormat="1" x14ac:dyDescent="0.25">
      <c r="A13" s="157">
        <v>44400</v>
      </c>
      <c r="B13" s="158">
        <v>20</v>
      </c>
      <c r="C13" s="162" t="s">
        <v>215</v>
      </c>
      <c r="D13" s="162" t="s">
        <v>216</v>
      </c>
      <c r="E13" s="163" t="s">
        <v>208</v>
      </c>
      <c r="F13" s="3"/>
    </row>
    <row r="14" spans="1:6" s="87" customFormat="1" x14ac:dyDescent="0.25">
      <c r="A14" s="157">
        <v>44431</v>
      </c>
      <c r="B14" s="158">
        <v>20</v>
      </c>
      <c r="C14" s="162" t="s">
        <v>215</v>
      </c>
      <c r="D14" s="162" t="s">
        <v>216</v>
      </c>
      <c r="E14" s="163" t="s">
        <v>208</v>
      </c>
      <c r="F14" s="3"/>
    </row>
    <row r="15" spans="1:6" s="87" customFormat="1" x14ac:dyDescent="0.25">
      <c r="A15" s="157">
        <v>44462</v>
      </c>
      <c r="B15" s="158">
        <v>20</v>
      </c>
      <c r="C15" s="162" t="s">
        <v>215</v>
      </c>
      <c r="D15" s="162" t="s">
        <v>216</v>
      </c>
      <c r="E15" s="163" t="s">
        <v>208</v>
      </c>
      <c r="F15" s="3"/>
    </row>
    <row r="16" spans="1:6" s="87" customFormat="1" x14ac:dyDescent="0.25">
      <c r="A16" s="157">
        <v>44492</v>
      </c>
      <c r="B16" s="158">
        <v>20</v>
      </c>
      <c r="C16" s="162" t="s">
        <v>215</v>
      </c>
      <c r="D16" s="162" t="s">
        <v>216</v>
      </c>
      <c r="E16" s="163" t="s">
        <v>208</v>
      </c>
      <c r="F16" s="3"/>
    </row>
    <row r="17" spans="1:6" s="87" customFormat="1" x14ac:dyDescent="0.25">
      <c r="A17" s="157">
        <v>44523</v>
      </c>
      <c r="B17" s="158">
        <v>20</v>
      </c>
      <c r="C17" s="162" t="s">
        <v>215</v>
      </c>
      <c r="D17" s="162" t="s">
        <v>216</v>
      </c>
      <c r="E17" s="163" t="s">
        <v>208</v>
      </c>
      <c r="F17" s="3"/>
    </row>
    <row r="18" spans="1:6" s="87" customFormat="1" x14ac:dyDescent="0.25">
      <c r="A18" s="157">
        <v>44553</v>
      </c>
      <c r="B18" s="158">
        <v>20</v>
      </c>
      <c r="C18" s="162" t="s">
        <v>215</v>
      </c>
      <c r="D18" s="162" t="s">
        <v>216</v>
      </c>
      <c r="E18" s="163" t="s">
        <v>208</v>
      </c>
      <c r="F18" s="3"/>
    </row>
    <row r="19" spans="1:6" s="87" customFormat="1" x14ac:dyDescent="0.25">
      <c r="A19" s="157"/>
      <c r="B19" s="158"/>
      <c r="C19" s="162"/>
      <c r="D19" s="162"/>
      <c r="E19" s="163"/>
      <c r="F19" s="3"/>
    </row>
    <row r="20" spans="1:6" s="87" customFormat="1" x14ac:dyDescent="0.25">
      <c r="A20" s="157"/>
      <c r="B20" s="158"/>
      <c r="C20" s="162"/>
      <c r="D20" s="162"/>
      <c r="E20" s="163"/>
      <c r="F20" s="3"/>
    </row>
    <row r="21" spans="1:6" s="87" customFormat="1" x14ac:dyDescent="0.25">
      <c r="A21" s="161"/>
      <c r="B21" s="158"/>
      <c r="C21" s="162"/>
      <c r="D21" s="162"/>
      <c r="E21" s="163"/>
      <c r="F21" s="3"/>
    </row>
    <row r="22" spans="1:6" s="87" customFormat="1" hidden="1" x14ac:dyDescent="0.25">
      <c r="A22" s="137"/>
      <c r="B22" s="134"/>
      <c r="C22" s="138"/>
      <c r="D22" s="138"/>
      <c r="E22" s="139"/>
      <c r="F22" s="3"/>
    </row>
    <row r="23" spans="1:6" ht="34.5" customHeight="1" x14ac:dyDescent="0.25">
      <c r="A23" s="88" t="s">
        <v>151</v>
      </c>
      <c r="B23" s="97">
        <f>SUM(B11:B22)</f>
        <v>130.5</v>
      </c>
      <c r="C23" s="106" t="str">
        <f>IF(SUBTOTAL(3,B11:B22)=SUBTOTAL(103,B11:B22),'Summary and sign-off'!$A$48,'Summary and sign-off'!$A$49)</f>
        <v>Check - there are no hidden rows with data</v>
      </c>
      <c r="D23" s="184" t="str">
        <f>IF('Summary and sign-off'!F59='Summary and sign-off'!F54,'Summary and sign-off'!A51,'Summary and sign-off'!A50)</f>
        <v>Check - each entry provides sufficient information</v>
      </c>
      <c r="E23" s="184"/>
      <c r="F23" s="37"/>
    </row>
    <row r="24" spans="1:6" ht="14.1" customHeight="1" x14ac:dyDescent="0.25">
      <c r="A24" s="38"/>
      <c r="B24" s="27"/>
      <c r="C24" s="20"/>
      <c r="D24" s="20"/>
      <c r="E24" s="20"/>
      <c r="F24" s="24"/>
    </row>
    <row r="25" spans="1:6" x14ac:dyDescent="0.25">
      <c r="A25" s="21" t="s">
        <v>152</v>
      </c>
      <c r="B25" s="20"/>
      <c r="C25" s="20"/>
      <c r="D25" s="20"/>
      <c r="E25" s="20"/>
      <c r="F25" s="24"/>
    </row>
    <row r="26" spans="1:6" ht="12.6" customHeight="1" x14ac:dyDescent="0.25">
      <c r="A26" s="23" t="s">
        <v>131</v>
      </c>
      <c r="B26" s="20"/>
      <c r="C26" s="20"/>
      <c r="D26" s="20"/>
      <c r="E26" s="20"/>
      <c r="F26" s="24"/>
    </row>
    <row r="27" spans="1:6" x14ac:dyDescent="0.25">
      <c r="A27" s="23" t="s">
        <v>79</v>
      </c>
      <c r="B27" s="25"/>
      <c r="C27" s="26"/>
      <c r="D27" s="26"/>
      <c r="E27" s="26"/>
      <c r="F27" s="27"/>
    </row>
    <row r="28" spans="1:6" x14ac:dyDescent="0.25">
      <c r="A28" s="31" t="s">
        <v>145</v>
      </c>
      <c r="B28" s="32"/>
      <c r="C28" s="27"/>
      <c r="D28" s="27"/>
      <c r="E28" s="27"/>
      <c r="F28" s="27"/>
    </row>
    <row r="29" spans="1:6" ht="12.75" customHeight="1" x14ac:dyDescent="0.25">
      <c r="A29" s="31" t="s">
        <v>146</v>
      </c>
      <c r="B29" s="39"/>
      <c r="C29" s="33"/>
      <c r="D29" s="33"/>
      <c r="E29" s="33"/>
      <c r="F29" s="33"/>
    </row>
    <row r="30" spans="1:6" x14ac:dyDescent="0.25">
      <c r="A30" s="38"/>
      <c r="B30" s="40"/>
      <c r="C30" s="20"/>
      <c r="D30" s="20"/>
      <c r="E30" s="20"/>
      <c r="F30" s="38"/>
    </row>
    <row r="31" spans="1:6" hidden="1" x14ac:dyDescent="0.25">
      <c r="A31" s="20"/>
      <c r="B31" s="20"/>
      <c r="C31" s="20"/>
      <c r="D31" s="20"/>
      <c r="E31" s="38"/>
    </row>
    <row r="32" spans="1:6" ht="12.75" hidden="1" customHeight="1" x14ac:dyDescent="0.25"/>
    <row r="33" spans="1:6" hidden="1" x14ac:dyDescent="0.25">
      <c r="A33" s="41"/>
      <c r="B33" s="41"/>
      <c r="C33" s="41"/>
      <c r="D33" s="41"/>
      <c r="E33" s="41"/>
      <c r="F33" s="24"/>
    </row>
    <row r="34" spans="1:6" hidden="1" x14ac:dyDescent="0.25">
      <c r="A34" s="41"/>
      <c r="B34" s="41"/>
      <c r="C34" s="41"/>
      <c r="D34" s="41"/>
      <c r="E34" s="41"/>
      <c r="F34" s="24"/>
    </row>
    <row r="35" spans="1:6" hidden="1" x14ac:dyDescent="0.25">
      <c r="A35" s="41"/>
      <c r="B35" s="41"/>
      <c r="C35" s="41"/>
      <c r="D35" s="41"/>
      <c r="E35" s="41"/>
      <c r="F35" s="24"/>
    </row>
    <row r="36" spans="1:6" hidden="1" x14ac:dyDescent="0.25">
      <c r="A36" s="41"/>
      <c r="B36" s="41"/>
      <c r="C36" s="41"/>
      <c r="D36" s="41"/>
      <c r="E36" s="41"/>
      <c r="F36" s="24"/>
    </row>
    <row r="37" spans="1:6" hidden="1" x14ac:dyDescent="0.25">
      <c r="A37" s="41"/>
      <c r="B37" s="41"/>
      <c r="C37" s="41"/>
      <c r="D37" s="41"/>
      <c r="E37" s="41"/>
      <c r="F37" s="24"/>
    </row>
    <row r="38" spans="1:6" x14ac:dyDescent="0.25"/>
    <row r="39" spans="1:6" x14ac:dyDescent="0.25"/>
    <row r="40" spans="1:6" x14ac:dyDescent="0.25"/>
    <row r="41" spans="1:6" x14ac:dyDescent="0.25"/>
    <row r="42" spans="1:6" x14ac:dyDescent="0.25"/>
    <row r="43" spans="1:6" x14ac:dyDescent="0.25"/>
  </sheetData>
  <sheetProtection sheet="1" formatCells="0" insertRows="0" deleteRows="0"/>
  <mergeCells count="10">
    <mergeCell ref="D23:E23"/>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2"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6 A17 A18 A19 A20 A21"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tabSelected="1" zoomScaleNormal="100" workbookViewId="0">
      <selection activeCell="A9" sqref="A9:F9"/>
    </sheetView>
  </sheetViews>
  <sheetFormatPr defaultColWidth="0" defaultRowHeight="13.2" zeroHeight="1" x14ac:dyDescent="0.25"/>
  <cols>
    <col min="1" max="1" width="35.77734375" style="16" customWidth="1"/>
    <col min="2" max="2" width="46.77734375" style="16" customWidth="1"/>
    <col min="3" max="3" width="22.21875" style="16" customWidth="1"/>
    <col min="4" max="4" width="25.44140625" style="16" customWidth="1"/>
    <col min="5" max="6" width="35.77734375" style="16" customWidth="1"/>
    <col min="7" max="7" width="38" style="16" customWidth="1"/>
    <col min="8" max="10" width="9.21875" style="16" hidden="1" customWidth="1"/>
    <col min="11" max="15" width="0" style="16" hidden="1" customWidth="1"/>
    <col min="16" max="16384" width="0" style="16" hidden="1"/>
  </cols>
  <sheetData>
    <row r="1" spans="1:6" ht="26.25" customHeight="1" x14ac:dyDescent="0.25">
      <c r="A1" s="180" t="s">
        <v>153</v>
      </c>
      <c r="B1" s="180"/>
      <c r="C1" s="180"/>
      <c r="D1" s="180"/>
      <c r="E1" s="180"/>
      <c r="F1" s="180"/>
    </row>
    <row r="2" spans="1:6" ht="21" customHeight="1" x14ac:dyDescent="0.25">
      <c r="A2" s="4" t="s">
        <v>52</v>
      </c>
      <c r="B2" s="183" t="str">
        <f>'Summary and sign-off'!B2:F2</f>
        <v xml:space="preserve">Office of the Privacy Commissioner </v>
      </c>
      <c r="C2" s="183"/>
      <c r="D2" s="183"/>
      <c r="E2" s="183"/>
      <c r="F2" s="183"/>
    </row>
    <row r="3" spans="1:6" ht="21" customHeight="1" x14ac:dyDescent="0.25">
      <c r="A3" s="4" t="s">
        <v>110</v>
      </c>
      <c r="B3" s="183" t="str">
        <f>'Summary and sign-off'!B3:F3</f>
        <v>John Edwards (1 July 2021 to 31 December 2021)</v>
      </c>
      <c r="C3" s="183"/>
      <c r="D3" s="183"/>
      <c r="E3" s="183"/>
      <c r="F3" s="183"/>
    </row>
    <row r="4" spans="1:6" ht="21" customHeight="1" x14ac:dyDescent="0.25">
      <c r="A4" s="4" t="s">
        <v>111</v>
      </c>
      <c r="B4" s="183">
        <f>'Summary and sign-off'!B4:F4</f>
        <v>44378</v>
      </c>
      <c r="C4" s="183"/>
      <c r="D4" s="183"/>
      <c r="E4" s="183"/>
      <c r="F4" s="183"/>
    </row>
    <row r="5" spans="1:6" ht="21" customHeight="1" x14ac:dyDescent="0.25">
      <c r="A5" s="4" t="s">
        <v>112</v>
      </c>
      <c r="B5" s="183">
        <f>'Summary and sign-off'!B5:F5</f>
        <v>44561</v>
      </c>
      <c r="C5" s="183"/>
      <c r="D5" s="183"/>
      <c r="E5" s="183"/>
      <c r="F5" s="183"/>
    </row>
    <row r="6" spans="1:6" ht="21" customHeight="1" x14ac:dyDescent="0.25">
      <c r="A6" s="4" t="s">
        <v>154</v>
      </c>
      <c r="B6" s="178" t="s">
        <v>80</v>
      </c>
      <c r="C6" s="178"/>
      <c r="D6" s="178"/>
      <c r="E6" s="178"/>
      <c r="F6" s="178"/>
    </row>
    <row r="7" spans="1:6" ht="21" customHeight="1" x14ac:dyDescent="0.25">
      <c r="A7" s="4" t="s">
        <v>56</v>
      </c>
      <c r="B7" s="178" t="s">
        <v>83</v>
      </c>
      <c r="C7" s="178"/>
      <c r="D7" s="178"/>
      <c r="E7" s="178"/>
      <c r="F7" s="178"/>
    </row>
    <row r="8" spans="1:6" ht="36" customHeight="1" x14ac:dyDescent="0.25">
      <c r="A8" s="187" t="s">
        <v>155</v>
      </c>
      <c r="B8" s="187"/>
      <c r="C8" s="187"/>
      <c r="D8" s="187"/>
      <c r="E8" s="187"/>
      <c r="F8" s="187"/>
    </row>
    <row r="9" spans="1:6" ht="36" customHeight="1" x14ac:dyDescent="0.25">
      <c r="A9" s="195" t="s">
        <v>156</v>
      </c>
      <c r="B9" s="196"/>
      <c r="C9" s="196"/>
      <c r="D9" s="196"/>
      <c r="E9" s="196"/>
      <c r="F9" s="196"/>
    </row>
    <row r="10" spans="1:6" ht="39" customHeight="1" x14ac:dyDescent="0.25">
      <c r="A10" s="35" t="s">
        <v>117</v>
      </c>
      <c r="B10" s="151" t="s">
        <v>157</v>
      </c>
      <c r="C10" s="151" t="s">
        <v>158</v>
      </c>
      <c r="D10" s="151" t="s">
        <v>159</v>
      </c>
      <c r="E10" s="151" t="s">
        <v>160</v>
      </c>
      <c r="F10" s="151" t="s">
        <v>161</v>
      </c>
    </row>
    <row r="11" spans="1:6" s="87" customFormat="1" hidden="1" x14ac:dyDescent="0.25">
      <c r="A11" s="133"/>
      <c r="B11" s="138"/>
      <c r="C11" s="140"/>
      <c r="D11" s="138"/>
      <c r="E11" s="141"/>
      <c r="F11" s="139"/>
    </row>
    <row r="12" spans="1:6" s="87" customFormat="1" x14ac:dyDescent="0.25">
      <c r="A12" s="157"/>
      <c r="B12" s="164"/>
      <c r="C12" s="165"/>
      <c r="D12" s="164"/>
      <c r="E12" s="166"/>
      <c r="F12" s="167"/>
    </row>
    <row r="13" spans="1:6" s="87" customFormat="1" x14ac:dyDescent="0.25">
      <c r="A13" s="157"/>
      <c r="B13" s="164"/>
      <c r="C13" s="165"/>
      <c r="D13" s="164"/>
      <c r="E13" s="166"/>
      <c r="F13" s="167"/>
    </row>
    <row r="14" spans="1:6" s="87" customFormat="1" x14ac:dyDescent="0.25">
      <c r="A14" s="157"/>
      <c r="B14" s="164"/>
      <c r="C14" s="165"/>
      <c r="D14" s="164"/>
      <c r="E14" s="166"/>
      <c r="F14" s="167"/>
    </row>
    <row r="15" spans="1:6" s="87" customFormat="1" x14ac:dyDescent="0.25">
      <c r="A15" s="157"/>
      <c r="B15" s="164"/>
      <c r="C15" s="165"/>
      <c r="D15" s="164"/>
      <c r="E15" s="166"/>
      <c r="F15" s="167"/>
    </row>
    <row r="16" spans="1:6" s="87" customFormat="1" x14ac:dyDescent="0.25">
      <c r="A16" s="157"/>
      <c r="B16" s="164"/>
      <c r="C16" s="165"/>
      <c r="D16" s="164"/>
      <c r="E16" s="166"/>
      <c r="F16" s="167"/>
    </row>
    <row r="17" spans="1:7" s="87" customFormat="1" x14ac:dyDescent="0.25">
      <c r="A17" s="157"/>
      <c r="B17" s="164"/>
      <c r="C17" s="165"/>
      <c r="D17" s="164"/>
      <c r="E17" s="166"/>
      <c r="F17" s="167"/>
    </row>
    <row r="18" spans="1:7" s="87" customFormat="1" x14ac:dyDescent="0.25">
      <c r="A18" s="157"/>
      <c r="B18" s="164"/>
      <c r="C18" s="165"/>
      <c r="D18" s="164"/>
      <c r="E18" s="166"/>
      <c r="F18" s="167"/>
    </row>
    <row r="19" spans="1:7" s="87" customFormat="1" x14ac:dyDescent="0.25">
      <c r="A19" s="157"/>
      <c r="B19" s="164"/>
      <c r="C19" s="165"/>
      <c r="D19" s="164"/>
      <c r="E19" s="166"/>
      <c r="F19" s="167"/>
    </row>
    <row r="20" spans="1:7" s="87" customFormat="1" x14ac:dyDescent="0.25">
      <c r="A20" s="157"/>
      <c r="B20" s="164"/>
      <c r="C20" s="165"/>
      <c r="D20" s="164"/>
      <c r="E20" s="166"/>
      <c r="F20" s="167"/>
    </row>
    <row r="21" spans="1:7" s="87" customFormat="1" x14ac:dyDescent="0.25">
      <c r="A21" s="157"/>
      <c r="B21" s="164"/>
      <c r="C21" s="165"/>
      <c r="D21" s="164"/>
      <c r="E21" s="166"/>
      <c r="F21" s="167"/>
    </row>
    <row r="22" spans="1:7" s="87" customFormat="1" x14ac:dyDescent="0.25">
      <c r="A22" s="157"/>
      <c r="B22" s="164"/>
      <c r="C22" s="165"/>
      <c r="D22" s="164"/>
      <c r="E22" s="166"/>
      <c r="F22" s="167"/>
    </row>
    <row r="23" spans="1:7" s="87" customFormat="1" x14ac:dyDescent="0.25">
      <c r="A23" s="157"/>
      <c r="B23" s="164"/>
      <c r="C23" s="165"/>
      <c r="D23" s="164"/>
      <c r="E23" s="166"/>
      <c r="F23" s="167"/>
    </row>
    <row r="24" spans="1:7" s="87" customFormat="1" hidden="1" x14ac:dyDescent="0.25">
      <c r="A24" s="133"/>
      <c r="B24" s="138"/>
      <c r="C24" s="140"/>
      <c r="D24" s="138"/>
      <c r="E24" s="141"/>
      <c r="F24" s="139"/>
    </row>
    <row r="25" spans="1:7" ht="34.5" customHeight="1" x14ac:dyDescent="0.25">
      <c r="A25" s="152" t="s">
        <v>162</v>
      </c>
      <c r="B25" s="153" t="s">
        <v>163</v>
      </c>
      <c r="C25" s="154">
        <f>C26+C27</f>
        <v>0</v>
      </c>
      <c r="D25" s="155" t="str">
        <f>IF(SUBTOTAL(3,C11:C24)=SUBTOTAL(103,C11:C24),'Summary and sign-off'!$A$48,'Summary and sign-off'!$A$49)</f>
        <v>Check - there are no hidden rows with data</v>
      </c>
      <c r="E25" s="184" t="str">
        <f>IF('Summary and sign-off'!F60='Summary and sign-off'!F54,'Summary and sign-off'!A52,'Summary and sign-off'!A50)</f>
        <v>Check - each entry provides sufficient information</v>
      </c>
      <c r="F25" s="184"/>
      <c r="G25" s="87"/>
    </row>
    <row r="26" spans="1:7" ht="25.5" customHeight="1" x14ac:dyDescent="0.3">
      <c r="A26" s="89"/>
      <c r="B26" s="90" t="s">
        <v>96</v>
      </c>
      <c r="C26" s="91">
        <f>COUNTIF(C11:C24,'Summary and sign-off'!A45)</f>
        <v>0</v>
      </c>
      <c r="D26" s="17"/>
      <c r="E26" s="18"/>
      <c r="F26" s="19"/>
    </row>
    <row r="27" spans="1:7" ht="25.5" customHeight="1" x14ac:dyDescent="0.3">
      <c r="A27" s="89"/>
      <c r="B27" s="90" t="s">
        <v>97</v>
      </c>
      <c r="C27" s="91">
        <f>COUNTIF(C11:C24,'Summary and sign-off'!A46)</f>
        <v>0</v>
      </c>
      <c r="D27" s="17"/>
      <c r="E27" s="18"/>
      <c r="F27" s="19"/>
    </row>
    <row r="28" spans="1:7" x14ac:dyDescent="0.25">
      <c r="A28" s="20"/>
      <c r="B28" s="21"/>
      <c r="C28" s="20"/>
      <c r="D28" s="22"/>
      <c r="E28" s="22"/>
      <c r="F28" s="20"/>
    </row>
    <row r="29" spans="1:7" x14ac:dyDescent="0.25">
      <c r="A29" s="21" t="s">
        <v>152</v>
      </c>
      <c r="B29" s="21"/>
      <c r="C29" s="21"/>
      <c r="D29" s="21"/>
      <c r="E29" s="21"/>
      <c r="F29" s="21"/>
    </row>
    <row r="30" spans="1:7" ht="12.6" customHeight="1" x14ac:dyDescent="0.25">
      <c r="A30" s="23" t="s">
        <v>131</v>
      </c>
      <c r="B30" s="20"/>
      <c r="C30" s="20"/>
      <c r="D30" s="20"/>
      <c r="E30" s="20"/>
      <c r="F30" s="24"/>
    </row>
    <row r="31" spans="1:7" x14ac:dyDescent="0.25">
      <c r="A31" s="23" t="s">
        <v>79</v>
      </c>
      <c r="B31" s="25"/>
      <c r="C31" s="26"/>
      <c r="D31" s="26"/>
      <c r="E31" s="26"/>
      <c r="F31" s="27"/>
    </row>
    <row r="32" spans="1:7" x14ac:dyDescent="0.25">
      <c r="A32" s="23" t="s">
        <v>164</v>
      </c>
      <c r="B32" s="28"/>
      <c r="C32" s="28"/>
      <c r="D32" s="28"/>
      <c r="E32" s="28"/>
      <c r="F32" s="28"/>
    </row>
    <row r="33" spans="1:6" ht="12.75" customHeight="1" x14ac:dyDescent="0.25">
      <c r="A33" s="23" t="s">
        <v>165</v>
      </c>
      <c r="B33" s="20"/>
      <c r="C33" s="20"/>
      <c r="D33" s="20"/>
      <c r="E33" s="20"/>
      <c r="F33" s="20"/>
    </row>
    <row r="34" spans="1:6" ht="13.05" customHeight="1" x14ac:dyDescent="0.25">
      <c r="A34" s="29" t="s">
        <v>166</v>
      </c>
      <c r="B34" s="30"/>
      <c r="C34" s="30"/>
      <c r="D34" s="30"/>
      <c r="E34" s="30"/>
      <c r="F34" s="30"/>
    </row>
    <row r="35" spans="1:6" x14ac:dyDescent="0.25">
      <c r="A35" s="31" t="s">
        <v>167</v>
      </c>
      <c r="B35" s="32"/>
      <c r="C35" s="27"/>
      <c r="D35" s="27"/>
      <c r="E35" s="27"/>
      <c r="F35" s="27"/>
    </row>
    <row r="36" spans="1:6" ht="12.75" customHeight="1" x14ac:dyDescent="0.25">
      <c r="A36" s="31" t="s">
        <v>146</v>
      </c>
      <c r="B36" s="23"/>
      <c r="C36" s="33"/>
      <c r="D36" s="33"/>
      <c r="E36" s="33"/>
      <c r="F36" s="33"/>
    </row>
    <row r="37" spans="1:6" ht="12.75" customHeight="1" x14ac:dyDescent="0.25">
      <c r="A37" s="23"/>
      <c r="B37" s="23"/>
      <c r="C37" s="33"/>
      <c r="D37" s="33"/>
      <c r="E37" s="33"/>
      <c r="F37" s="33"/>
    </row>
    <row r="38" spans="1:6" ht="12.75" hidden="1" customHeight="1" x14ac:dyDescent="0.25">
      <c r="A38" s="23"/>
      <c r="B38" s="23"/>
      <c r="C38" s="33"/>
      <c r="D38" s="33"/>
      <c r="E38" s="33"/>
      <c r="F38" s="33"/>
    </row>
    <row r="41" spans="1:6" hidden="1" x14ac:dyDescent="0.25">
      <c r="A41" s="21"/>
      <c r="B41" s="21"/>
      <c r="C41" s="21"/>
      <c r="D41" s="21"/>
      <c r="E41" s="21"/>
      <c r="F41" s="21"/>
    </row>
    <row r="42" spans="1:6" hidden="1" x14ac:dyDescent="0.25">
      <c r="A42" s="21"/>
      <c r="B42" s="21"/>
      <c r="C42" s="21"/>
      <c r="D42" s="21"/>
      <c r="E42" s="21"/>
      <c r="F42" s="21"/>
    </row>
    <row r="43" spans="1:6" hidden="1" x14ac:dyDescent="0.25">
      <c r="A43" s="21"/>
      <c r="B43" s="21"/>
      <c r="C43" s="21"/>
      <c r="D43" s="21"/>
      <c r="E43" s="21"/>
      <c r="F43" s="21"/>
    </row>
    <row r="44" spans="1:6" hidden="1" x14ac:dyDescent="0.25">
      <c r="A44" s="21"/>
      <c r="B44" s="21"/>
      <c r="C44" s="21"/>
      <c r="D44" s="21"/>
      <c r="E44" s="21"/>
      <c r="F44" s="21"/>
    </row>
    <row r="45" spans="1:6" hidden="1" x14ac:dyDescent="0.25">
      <c r="A45" s="21"/>
      <c r="B45" s="21"/>
      <c r="C45" s="21"/>
      <c r="D45" s="21"/>
      <c r="E45" s="21"/>
      <c r="F45" s="21"/>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149" ma:contentTypeDescription="" ma:contentTypeScope="" ma:versionID="c4f1a3949722396ccc74c925703dd5ab">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etadata xmlns="http://www.objective.com/ecm/document/metadata/01FF6438FFE247FEBE65A199DA65E9C0" version="1.0.0">
  <systemFields>
    <field name="Objective-Id">
      <value order="0">A758524</value>
    </field>
    <field name="Objective-Title">
      <value order="0">Expense disclosure for year ending 2022-06-30 - Privacy Commissioner</value>
    </field>
    <field name="Objective-Description">
      <value order="0"/>
    </field>
    <field name="Objective-CreationStamp">
      <value order="0">2021-08-09T23:59:14Z</value>
    </field>
    <field name="Objective-IsApproved">
      <value order="0">false</value>
    </field>
    <field name="Objective-IsPublished">
      <value order="0">false</value>
    </field>
    <field name="Objective-DatePublished">
      <value order="0"/>
    </field>
    <field name="Objective-ModificationStamp">
      <value order="0">2022-09-15T21:27:45Z</value>
    </field>
    <field name="Objective-Owner">
      <value order="0">Linda Williams</value>
    </field>
    <field name="Objective-Path">
      <value order="0">OPC Global Folder:File Plan:Corporate services:Commissioner (Files in this folder all have restricted access):John Edwards (Restricted Access):Expenses &amp; Gifts Disclosure</value>
    </field>
    <field name="Objective-Parent">
      <value order="0">Expenses &amp; Gifts Disclosure</value>
    </field>
    <field name="Objective-State">
      <value order="0">Being Edited</value>
    </field>
    <field name="Objective-VersionId">
      <value order="0">vA1267930</value>
    </field>
    <field name="Objective-Version">
      <value order="0">8.1</value>
    </field>
    <field name="Objective-VersionNumber">
      <value order="0">13</value>
    </field>
    <field name="Objective-VersionComment">
      <value order="0"/>
    </field>
    <field name="Objective-FileNumber">
      <value order="0">OPC/1831</value>
    </field>
    <field name="Objective-Classification">
      <value order="0"/>
    </field>
    <field name="Objective-Caveats">
      <value order="0"/>
    </field>
  </systemFields>
  <catalogues/>
</metadata>
</file>

<file path=customXml/item3.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09EB03-4EF2-44FB-838F-B275048CB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01FF6438FFE247FEBE65A199DA65E9C0"/>
  </ds:schemaRefs>
</ds:datastoreItem>
</file>

<file path=customXml/itemProps3.xml><?xml version="1.0" encoding="utf-8"?>
<ds:datastoreItem xmlns:ds="http://schemas.openxmlformats.org/officeDocument/2006/customXml" ds:itemID="{F579D7F4-D0D7-4BCB-BBEA-E7C37A64913E}">
  <ds:schemaRefs>
    <ds:schemaRef ds:uri="http://schemas.microsoft.com/office/2006/documentManagement/types"/>
    <ds:schemaRef ds:uri="12165527-d881-4234-97f9-ee139a3f0c31"/>
    <ds:schemaRef ds:uri="http://www.w3.org/XML/1998/namespace"/>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5.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Gary Bulog</cp:lastModifiedBy>
  <cp:revision/>
  <dcterms:created xsi:type="dcterms:W3CDTF">2010-10-17T20:59:02Z</dcterms:created>
  <dcterms:modified xsi:type="dcterms:W3CDTF">2022-09-15T21:37:47Z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y fmtid="{D5CDD505-2E9C-101B-9397-08002B2CF9AE}" pid="11" name="Objective-Id">
    <vt:lpwstr>A758524</vt:lpwstr>
  </property>
  <property fmtid="{D5CDD505-2E9C-101B-9397-08002B2CF9AE}" pid="12" name="Objective-Title">
    <vt:lpwstr>Expense disclosure for year ending 2022-06-30 - Privacy Commissioner</vt:lpwstr>
  </property>
  <property fmtid="{D5CDD505-2E9C-101B-9397-08002B2CF9AE}" pid="13" name="Objective-Description">
    <vt:lpwstr/>
  </property>
  <property fmtid="{D5CDD505-2E9C-101B-9397-08002B2CF9AE}" pid="14" name="Objective-CreationStamp">
    <vt:filetime>2021-08-09T23:59:36Z</vt:filetime>
  </property>
  <property fmtid="{D5CDD505-2E9C-101B-9397-08002B2CF9AE}" pid="15" name="Objective-IsApproved">
    <vt:bool>false</vt:bool>
  </property>
  <property fmtid="{D5CDD505-2E9C-101B-9397-08002B2CF9AE}" pid="16" name="Objective-IsPublished">
    <vt:bool>true</vt:bool>
  </property>
  <property fmtid="{D5CDD505-2E9C-101B-9397-08002B2CF9AE}" pid="17" name="Objective-DatePublished">
    <vt:filetime>2022-09-15T21:30:26Z</vt:filetime>
  </property>
  <property fmtid="{D5CDD505-2E9C-101B-9397-08002B2CF9AE}" pid="18" name="Objective-ModificationStamp">
    <vt:filetime>2022-09-15T21:30:26Z</vt:filetime>
  </property>
  <property fmtid="{D5CDD505-2E9C-101B-9397-08002B2CF9AE}" pid="19" name="Objective-Owner">
    <vt:lpwstr>Linda Williams</vt:lpwstr>
  </property>
  <property fmtid="{D5CDD505-2E9C-101B-9397-08002B2CF9AE}" pid="20" name="Objective-Path">
    <vt:lpwstr>OPC Global Folder:File Plan:Corporate services:Commissioner (Files in this folder all have restricted access):John Edwards (Restricted Access):Expenses &amp; Gifts Disclosure:</vt:lpwstr>
  </property>
  <property fmtid="{D5CDD505-2E9C-101B-9397-08002B2CF9AE}" pid="21" name="Objective-Parent">
    <vt:lpwstr>Expenses &amp; Gifts Disclosure</vt:lpwstr>
  </property>
  <property fmtid="{D5CDD505-2E9C-101B-9397-08002B2CF9AE}" pid="22" name="Objective-State">
    <vt:lpwstr>Published</vt:lpwstr>
  </property>
  <property fmtid="{D5CDD505-2E9C-101B-9397-08002B2CF9AE}" pid="23" name="Objective-VersionId">
    <vt:lpwstr>vA1267930</vt:lpwstr>
  </property>
  <property fmtid="{D5CDD505-2E9C-101B-9397-08002B2CF9AE}" pid="24" name="Objective-Version">
    <vt:lpwstr>9.0</vt:lpwstr>
  </property>
  <property fmtid="{D5CDD505-2E9C-101B-9397-08002B2CF9AE}" pid="25" name="Objective-VersionNumber">
    <vt:r8>13</vt:r8>
  </property>
  <property fmtid="{D5CDD505-2E9C-101B-9397-08002B2CF9AE}" pid="26" name="Objective-VersionComment">
    <vt:lpwstr/>
  </property>
  <property fmtid="{D5CDD505-2E9C-101B-9397-08002B2CF9AE}" pid="27" name="Objective-FileNumber">
    <vt:lpwstr>OPC/1831</vt:lpwstr>
  </property>
  <property fmtid="{D5CDD505-2E9C-101B-9397-08002B2CF9AE}" pid="28" name="Objective-Classification">
    <vt:lpwstr>[Inherited - none]</vt:lpwstr>
  </property>
  <property fmtid="{D5CDD505-2E9C-101B-9397-08002B2CF9AE}" pid="29" name="Objective-Caveats">
    <vt:lpwstr/>
  </property>
  <property fmtid="{D5CDD505-2E9C-101B-9397-08002B2CF9AE}" pid="30" name="Objective-Comment">
    <vt:lpwstr/>
  </property>
</Properties>
</file>