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01"/>
  <workbookPr defaultThemeVersion="124226"/>
  <mc:AlternateContent xmlns:mc="http://schemas.openxmlformats.org/markup-compatibility/2006">
    <mc:Choice Requires="x15">
      <x15ac:absPath xmlns:x15ac="http://schemas.microsoft.com/office/spreadsheetml/2010/11/ac" url="C:\Users\User\Desktop\CE Expenses\"/>
    </mc:Choice>
  </mc:AlternateContent>
  <xr:revisionPtr revIDLastSave="0" documentId="13_ncr:1_{BB3520C5-F724-4DD5-BDAD-1BB0D09839A0}" xr6:coauthVersionLast="43" xr6:coauthVersionMax="43" xr10:uidLastSave="{00000000-0000-0000-0000-000000000000}"/>
  <bookViews>
    <workbookView xWindow="-108" yWindow="-108" windowWidth="23256" windowHeight="12576" activeTab="1" xr2:uid="{00000000-000D-0000-FFFF-FFFF00000000}"/>
  </bookViews>
  <sheets>
    <sheet name="Guidance for agencies" sheetId="5" r:id="rId1"/>
    <sheet name="Summary and sign-off" sheetId="13" r:id="rId2"/>
    <sheet name="Travel" sheetId="1" r:id="rId3"/>
    <sheet name="Hospitality" sheetId="2" r:id="rId4"/>
    <sheet name="All other expenses" sheetId="3" r:id="rId5"/>
    <sheet name="Gifts and benefits" sheetId="4" r:id="rId6"/>
  </sheets>
  <definedNames>
    <definedName name="_xlnm.Print_Area" localSheetId="4">'All other expenses'!$A$1:$E$25</definedName>
    <definedName name="_xlnm.Print_Area" localSheetId="5">'Gifts and benefits'!$A$1:$F$29</definedName>
    <definedName name="_xlnm.Print_Area" localSheetId="0">'Guidance for agencies'!$A$1:$A$58</definedName>
    <definedName name="_xlnm.Print_Area" localSheetId="3">Hospitality!$A$1:$E$24</definedName>
    <definedName name="_xlnm.Print_Area" localSheetId="1">'Summary and sign-off'!$A$1:$F$23</definedName>
    <definedName name="_xlnm.Print_Area" localSheetId="2">Travel!$A$1:$E$252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8" i="4" l="1"/>
  <c r="C19" i="3"/>
  <c r="C17" i="2"/>
  <c r="C223" i="1"/>
  <c r="C241" i="1"/>
  <c r="C56" i="1"/>
  <c r="B6" i="13" l="1"/>
  <c r="E59" i="13"/>
  <c r="C59" i="13"/>
  <c r="C20" i="4"/>
  <c r="C19" i="4"/>
  <c r="B59" i="13" l="1"/>
  <c r="B58" i="13"/>
  <c r="D58" i="13"/>
  <c r="B57" i="13"/>
  <c r="D57" i="13"/>
  <c r="D56" i="13"/>
  <c r="B56" i="13"/>
  <c r="D55" i="13"/>
  <c r="B55" i="13"/>
  <c r="D54" i="13"/>
  <c r="B54" i="13"/>
  <c r="B2" i="4"/>
  <c r="B3" i="4"/>
  <c r="B2" i="3"/>
  <c r="B3" i="3"/>
  <c r="B2" i="2"/>
  <c r="B3" i="2"/>
  <c r="B2" i="1"/>
  <c r="B3" i="1"/>
  <c r="F57" i="13" l="1"/>
  <c r="D17" i="2" s="1"/>
  <c r="F59" i="13"/>
  <c r="E18" i="4" s="1"/>
  <c r="F58" i="13"/>
  <c r="D19" i="3" s="1"/>
  <c r="F56" i="13"/>
  <c r="D241" i="1" s="1"/>
  <c r="F55" i="13"/>
  <c r="D223" i="1" s="1"/>
  <c r="F54" i="13"/>
  <c r="D56" i="1" s="1"/>
  <c r="C13" i="13"/>
  <c r="C12" i="13"/>
  <c r="C11" i="13"/>
  <c r="C16" i="13" l="1"/>
  <c r="C17" i="13"/>
  <c r="B5" i="4" l="1"/>
  <c r="B4" i="4"/>
  <c r="B5" i="3"/>
  <c r="B4" i="3"/>
  <c r="B5" i="2"/>
  <c r="B4" i="2"/>
  <c r="B5" i="1"/>
  <c r="B4" i="1"/>
  <c r="C15" i="13" l="1"/>
  <c r="F12" i="13" l="1"/>
  <c r="C18" i="4"/>
  <c r="F11" i="13" s="1"/>
  <c r="F13" i="13" l="1"/>
  <c r="B241" i="1"/>
  <c r="B17" i="13" s="1"/>
  <c r="B223" i="1"/>
  <c r="B16" i="13" s="1"/>
  <c r="B56" i="1"/>
  <c r="B15" i="13" s="1"/>
  <c r="B19" i="3" l="1"/>
  <c r="B13" i="13" s="1"/>
  <c r="B17" i="2"/>
  <c r="B12" i="13" s="1"/>
  <c r="B11" i="13" l="1"/>
  <c r="B24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58" authorId="0" shapeId="0" xr:uid="{00000000-0006-0000-0000-000001000000}">
      <text>
        <r>
          <rPr>
            <sz val="9"/>
            <color indexed="81"/>
            <rFont val="Tahoma"/>
            <family val="2"/>
          </rPr>
          <t xml:space="preserve">
Update link once finalised for new workbook</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1" authorId="0" shapeId="0" xr:uid="{00000000-0006-0000-0200-000001000000}">
      <text>
        <r>
          <rPr>
            <sz val="9"/>
            <color indexed="81"/>
            <rFont val="Tahoma"/>
            <family val="2"/>
          </rPr>
          <t xml:space="preserve">
Insert additional rows as needed:
- 'right click' on a row number (left of screen)
- select 'Insert' (this will insert a row above it)
</t>
        </r>
      </text>
    </comment>
    <comment ref="A59" authorId="0" shapeId="0" xr:uid="{00000000-0006-0000-0200-000002000000}">
      <text>
        <r>
          <rPr>
            <sz val="9"/>
            <color indexed="81"/>
            <rFont val="Tahoma"/>
            <family val="2"/>
          </rPr>
          <t xml:space="preserve">
Insert additional rows as needed:
- 'right click' on a row number (left of screen)
- select 'Insert' (this will insert a row above it)
</t>
        </r>
      </text>
    </comment>
    <comment ref="A226" authorId="0" shapeId="0" xr:uid="{00000000-0006-0000-0200-000003000000}">
      <text>
        <r>
          <rPr>
            <sz val="9"/>
            <color indexed="81"/>
            <rFont val="Tahoma"/>
            <family val="2"/>
          </rPr>
          <t xml:space="preserve">
Insert additional rows as needed:
- 'right click' on a row number (left of screen)
- select 'Insert' (this will insert a row above 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3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400-000001000000}">
      <text>
        <r>
          <rPr>
            <sz val="9"/>
            <color indexed="81"/>
            <rFont val="Tahoma"/>
            <family val="2"/>
          </rPr>
          <t xml:space="preserve">
Insert additional rows as needed:
- 'right click' on a row number (left of screen)
- select 'Insert' (this will insert a row above it)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Ken Smart [SSC]</author>
  </authors>
  <commentList>
    <comment ref="A10" authorId="0" shapeId="0" xr:uid="{00000000-0006-0000-0500-000001000000}">
      <text>
        <r>
          <rPr>
            <sz val="9"/>
            <color indexed="81"/>
            <rFont val="Tahoma"/>
            <family val="2"/>
          </rPr>
          <t xml:space="preserve">
Insert additional rows as needed:
- 'right click' on a row number (left of screen)
- select 'Insert' (this will insert a row above it)
</t>
        </r>
      </text>
    </comment>
  </commentList>
</comments>
</file>

<file path=xl/sharedStrings.xml><?xml version="1.0" encoding="utf-8"?>
<sst xmlns="http://schemas.openxmlformats.org/spreadsheetml/2006/main" count="872" uniqueCount="380">
  <si>
    <t>All Other Expenses</t>
  </si>
  <si>
    <t>Total travel expenses</t>
  </si>
  <si>
    <t xml:space="preserve">Organisation Name </t>
  </si>
  <si>
    <t>Chief Executive</t>
  </si>
  <si>
    <t>International, domestic and local travel expenses</t>
  </si>
  <si>
    <t>How to present information</t>
  </si>
  <si>
    <t>Chief Executive Expense Disclosure</t>
  </si>
  <si>
    <t>Notes</t>
  </si>
  <si>
    <t xml:space="preserve">Notes </t>
  </si>
  <si>
    <t>* Headings on following tabs will pre populate with what you enter on this tab</t>
  </si>
  <si>
    <t xml:space="preserve">CEs disclose the expenses, gifts &amp; hospitality they have expended or been offered using this SSC Excel workbook. </t>
  </si>
  <si>
    <t>When and how often are disclosures made?</t>
  </si>
  <si>
    <t>Hospitality</t>
  </si>
  <si>
    <t>Total cost will appear automatically once you put information in rows above.</t>
  </si>
  <si>
    <t>Purpose</t>
  </si>
  <si>
    <t>A one-off offer of something worth $25 is not included, but if the offer is made more than once a year, it should be disclosed.</t>
  </si>
  <si>
    <t>The purpose of regular public disclosure of Chief Executive's (CE) expenses is to provide transparency and accountability for discretionary expenditure by CEs of Public Service departments and statutory Crown entities.</t>
  </si>
  <si>
    <t>What is covered?</t>
  </si>
  <si>
    <t xml:space="preserve">This includes expenses for more personal undertakings, such as professional development expenditure, in addition to outgoings for the likes of travel and entertainment. </t>
  </si>
  <si>
    <t>CE expenses are not generally regarded as personal or commercially sensitive. Refer to the Ombudsman Guide to Chief Executive Expenses for guidance.</t>
  </si>
  <si>
    <t>Business or corporate expenses for the organisation that are met from the CE's budget or paid by his /her credit card are excluded.</t>
  </si>
  <si>
    <t>Expense disclosures cover the full period of the report, and are completed by each CE, including Acting CEs.</t>
  </si>
  <si>
    <t>How does it work?</t>
  </si>
  <si>
    <t>If in doubt, the principles of transparency and accountability apply and therefore all items are disclosed, unless there is a very good reason not to. The Ombudsman’s view is that "because this expenditure is incurred by very senior employees acting in an official capacity and for a business purpose, the privacy interests of the chief executives who incurred the expenditure are low".</t>
  </si>
  <si>
    <t>The Disclosures webpage could be headed with a statement such as: “(This agency) is disclosing the Chief Executive’s expenses, gifts and hospitality as part of its commitment to transparency and accountability".</t>
  </si>
  <si>
    <t xml:space="preserve">Usually gifts and benefits that have more than a token value are also declared on an open register within agencies, as well as on the expenses disclosure. Please note that anything offered is official information and is covered by the Official Information Act. </t>
  </si>
  <si>
    <t>CEs formally approve completed Excel workbooks and an appropriate person reviews them.</t>
  </si>
  <si>
    <t>All expenses for items experienced, used or declined by CEs in performing their role are required to be disclosed, whether paid by credit card or invoiced.</t>
  </si>
  <si>
    <t>Figures exclude GST</t>
  </si>
  <si>
    <t>GST on costs</t>
  </si>
  <si>
    <t>Other expenses</t>
  </si>
  <si>
    <t>Cost in NZ$</t>
  </si>
  <si>
    <t>Chief Executive Gifts and Benefits Disclosure</t>
  </si>
  <si>
    <r>
      <t xml:space="preserve">Offered by 
</t>
    </r>
    <r>
      <rPr>
        <sz val="10"/>
        <color theme="0"/>
        <rFont val="Arial"/>
        <family val="2"/>
      </rPr>
      <t>(who made the offer?)</t>
    </r>
  </si>
  <si>
    <t>Declined</t>
  </si>
  <si>
    <t>Offered</t>
  </si>
  <si>
    <t>Accepted</t>
  </si>
  <si>
    <t>Include gifts and benefits that are declined.</t>
  </si>
  <si>
    <t>Cultural item - not appropriate to value</t>
  </si>
  <si>
    <t>Under $100</t>
  </si>
  <si>
    <t>$500 - $1,000</t>
  </si>
  <si>
    <t>$100 - $500</t>
  </si>
  <si>
    <t>Over $1,000</t>
  </si>
  <si>
    <t>Estimate not possible</t>
  </si>
  <si>
    <r>
      <t xml:space="preserve">Local Travel    </t>
    </r>
    <r>
      <rPr>
        <sz val="12"/>
        <color theme="0"/>
        <rFont val="Arial"/>
        <family val="2"/>
      </rPr>
      <t>(within City, excluding travel to airport)</t>
    </r>
  </si>
  <si>
    <t>International Travel</t>
  </si>
  <si>
    <t>Local Travel</t>
  </si>
  <si>
    <t>Gifts and benefits</t>
  </si>
  <si>
    <t>Summary of expenses</t>
  </si>
  <si>
    <t>Date(s)*</t>
  </si>
  <si>
    <t>* Any non-standard date format or date outside 1 July 2018 - 30 June 2019 will raise an alert. Check entry and select 'Yes' to accept/continue.</t>
  </si>
  <si>
    <r>
      <t xml:space="preserve">Purpose of expense
</t>
    </r>
    <r>
      <rPr>
        <sz val="10"/>
        <color theme="0"/>
        <rFont val="Arial"/>
        <family val="2"/>
      </rPr>
      <t>(e.g. subscription part of employment agreement, development as agreed with SSC)</t>
    </r>
  </si>
  <si>
    <t>Gifts and Benefits over $50 annual value</t>
  </si>
  <si>
    <t>Number of gifts/benefits will update automatically once you put information in rows above.</t>
  </si>
  <si>
    <t>Disclosed Information - this workbook includes a tab for each of the following categories:</t>
  </si>
  <si>
    <t>Travel</t>
  </si>
  <si>
    <t xml:space="preserve">All work-related hospitality expenses provided by the CE to people external to Public Service departments and statutory Crown entities. </t>
  </si>
  <si>
    <t>All other expenses</t>
  </si>
  <si>
    <t>All other expenses incurred by the CE that are not captured under the definition of travel, hospitality or gifts and benefits are disclosed in this section. This includes items such as cell phone and data costs, subscriptions, membership fees, conference fees, and professional development fees.</t>
  </si>
  <si>
    <t>Further assistance</t>
  </si>
  <si>
    <t>Summary and sign-off</t>
  </si>
  <si>
    <t>The value of each gift or benefit should be provided/estimated where possible. If an estimate is approximate, valuation 'ranges' can be submitted. It should be recorded where the cost of a gift cannot be reasonably estimated, or where an estimate is inappropriate (e.g. because of the nature of the item or because disclosing an estimated value might cause offence).</t>
  </si>
  <si>
    <t>Provide full information for every entry. The alert "Some records may be incomplete" will show in the 'Total' line if any expense has 'Cost' or 'Type of expense' missing, or, any gift has 'Accepted/Declined', 'Description' or 'Estimated value' missing.</t>
  </si>
  <si>
    <t>This disclosure has been approved by the Chief Executive</t>
  </si>
  <si>
    <t>Figures include GST (where applicable)</t>
  </si>
  <si>
    <r>
      <t>GST inc / exc</t>
    </r>
    <r>
      <rPr>
        <b/>
        <sz val="10"/>
        <rFont val="Arial"/>
        <family val="2"/>
      </rPr>
      <t/>
    </r>
  </si>
  <si>
    <t>** Create a new workbook for a new Chief Executive</t>
  </si>
  <si>
    <t>Not yet indicated</t>
  </si>
  <si>
    <t>Complete separate tables for each category using the tabs provided in this Excel workbook: Travel, Hospitality, Gifts and Benefits, All other expenses.</t>
  </si>
  <si>
    <t>Mark clearly if no information to disclose - where there is no information to disclose, record this clearly on the spreadsheet with a suitable description such as “no travel expenses to disclose for this period”; “no gifts received” or “no hospitality provided”. Please do not leave the page blank.</t>
  </si>
  <si>
    <t xml:space="preserve">Provide sufficient detail for each item in the spreadsheet. Agencies are encouraged to take a why, what, who, where and how approach to describing individual items. A good description that outlines the nature of the item and its purpose improves understanding of why expenses have been incurred or why gifts and hospitality have been given or received. </t>
  </si>
  <si>
    <t>Uploading the workbook - please ensure it is easy to find on your website.</t>
  </si>
  <si>
    <t>Count</t>
  </si>
  <si>
    <t>GST inclusion inconsistent</t>
  </si>
  <si>
    <r>
      <t xml:space="preserve">Provide information using this SSC Excel workbook: </t>
    </r>
    <r>
      <rPr>
        <u/>
        <sz val="11"/>
        <color rgb="FF0070C0"/>
        <rFont val="Arial"/>
        <family val="2"/>
      </rPr>
      <t>http://www.ssc.govt.nz/ce-expenses-disclosure</t>
    </r>
  </si>
  <si>
    <r>
      <rPr>
        <sz val="11"/>
        <rFont val="Arial"/>
        <family val="2"/>
      </rPr>
      <t>For help with publishing on data.govt contact</t>
    </r>
    <r>
      <rPr>
        <sz val="11"/>
        <color theme="10"/>
        <rFont val="Arial"/>
        <family val="2"/>
      </rPr>
      <t xml:space="preserve"> </t>
    </r>
    <r>
      <rPr>
        <u/>
        <sz val="11"/>
        <color theme="10"/>
        <rFont val="Arial"/>
        <family val="2"/>
      </rPr>
      <t>info@data.govt.nz.</t>
    </r>
  </si>
  <si>
    <t>Location(s)</t>
  </si>
  <si>
    <t>Disclosure period start</t>
  </si>
  <si>
    <t>Disclosure period end</t>
  </si>
  <si>
    <t>Disclosure period start***</t>
  </si>
  <si>
    <t>Disclosure period end***</t>
  </si>
  <si>
    <t>*** Update if a shorter or different period is covered</t>
  </si>
  <si>
    <r>
      <t xml:space="preserve">Was the gift accepted?
</t>
    </r>
    <r>
      <rPr>
        <sz val="10"/>
        <color theme="0"/>
        <rFont val="Arial"/>
        <family val="2"/>
      </rPr>
      <t>(drop-down list in cell)</t>
    </r>
  </si>
  <si>
    <r>
      <t>Estimated value in NZ$</t>
    </r>
    <r>
      <rPr>
        <sz val="10"/>
        <color theme="0"/>
        <rFont val="Arial"/>
        <family val="2"/>
      </rPr>
      <t xml:space="preserve">
(drop-down list in cell </t>
    </r>
    <r>
      <rPr>
        <sz val="10"/>
        <rFont val="Arial"/>
        <family val="2"/>
      </rPr>
      <t>but</t>
    </r>
    <r>
      <rPr>
        <sz val="10"/>
        <color theme="0"/>
        <rFont val="Arial"/>
        <family val="2"/>
      </rPr>
      <t xml:space="preserve"> provide specific value if possible)</t>
    </r>
  </si>
  <si>
    <t>Travel expenses</t>
  </si>
  <si>
    <t>Disclosures cover the year to 30 June and are expected to be published by 31 July.</t>
  </si>
  <si>
    <t>Chief Executive Expense Disclosures: A Guide for Agency Staff</t>
  </si>
  <si>
    <r>
      <t xml:space="preserve">Type of expense
</t>
    </r>
    <r>
      <rPr>
        <sz val="10"/>
        <color theme="0"/>
        <rFont val="Arial"/>
        <family val="2"/>
      </rPr>
      <t>(what and for how many e.g. dinner for 5)</t>
    </r>
  </si>
  <si>
    <r>
      <t xml:space="preserve">Type of expense
</t>
    </r>
    <r>
      <rPr>
        <sz val="10"/>
        <color theme="0"/>
        <rFont val="Arial"/>
        <family val="2"/>
      </rPr>
      <t>(e.g. taxi, parking, bus)</t>
    </r>
  </si>
  <si>
    <r>
      <t xml:space="preserve">Purpose of hospitality
</t>
    </r>
    <r>
      <rPr>
        <sz val="10"/>
        <color theme="0"/>
        <rFont val="Arial"/>
        <family val="2"/>
      </rPr>
      <t xml:space="preserve">(e.g. hosting delegation from China, building relationships, team building) </t>
    </r>
  </si>
  <si>
    <t>Publishing clear and detailed disclosures is integral to building and maintaining the public's trust and confidence in the State services.</t>
  </si>
  <si>
    <t>Domestic Travel</t>
  </si>
  <si>
    <r>
      <t xml:space="preserve">Domestic Travel   </t>
    </r>
    <r>
      <rPr>
        <sz val="12"/>
        <color theme="0"/>
        <rFont val="Arial"/>
        <family val="2"/>
      </rPr>
      <t xml:space="preserve"> (within NZ, including travel to and from local airport)</t>
    </r>
  </si>
  <si>
    <t>Include items such as invitations to functions and events, event tickets, gifts from overseas counterparts and commercial organisations (including that accepted by immediate family members).</t>
  </si>
  <si>
    <t>This disclosure has not yet been approved by the Chief Executive</t>
  </si>
  <si>
    <t>Number offered</t>
  </si>
  <si>
    <t>Number accepted</t>
  </si>
  <si>
    <t>Number declined</t>
  </si>
  <si>
    <t>Chief Executive Expenses, Gifts and Benefits Disclosure - summary &amp; sign-off*</t>
  </si>
  <si>
    <t>Chief Executive**</t>
  </si>
  <si>
    <t>Other sign-off****</t>
  </si>
  <si>
    <t>**** This disclosure must be approved by the Chief Executive and another appropriate party, e.g. Board Chair, Chief Financial Officer or Audit and Risk Committee member</t>
  </si>
  <si>
    <r>
      <t xml:space="preserve">Type of expense
</t>
    </r>
    <r>
      <rPr>
        <sz val="10"/>
        <color theme="0"/>
        <rFont val="Arial"/>
        <family val="2"/>
      </rPr>
      <t>(e.g. hotel, airfares, taxis, meals &amp; for how many people)</t>
    </r>
  </si>
  <si>
    <t>Whether costs are GST exclusive or inclusive needs to be consistent on each sheet, and ideally should be consistent across all sheets. You have the option to use GST exclusive or inclusive as it may depend how you get your source information.</t>
  </si>
  <si>
    <t>Agency totals check</t>
  </si>
  <si>
    <t>Data and totals checked on all sheets</t>
  </si>
  <si>
    <t>Data and totals have not yet been checked and confirmed for any sheet</t>
  </si>
  <si>
    <t>Some data and totals have not yet been checked and confirmed</t>
  </si>
  <si>
    <t>Gifts and benefits check</t>
  </si>
  <si>
    <t>Hospitality check</t>
  </si>
  <si>
    <t>All other expenses check</t>
  </si>
  <si>
    <t>Travel checks</t>
  </si>
  <si>
    <t>This tab contains a summary of the information presented: it includes a single place to update entity information, running totals of the different types of expenses and gifts/benefits, and records the required checks and sign-offs before publication.</t>
  </si>
  <si>
    <t>Not all lines have an entry for "Cost in NZ$" and "Type of expense"</t>
  </si>
  <si>
    <t>Not all lines have an entry for "Description", "Was the gift accepted?" and "Estimated value in NZ$"</t>
  </si>
  <si>
    <t>Data and totals on this worksheet have NOT YET BEEN CHECKED AND CONFIRMED</t>
  </si>
  <si>
    <t>Data and totals on this worksheet checked and confirmed</t>
  </si>
  <si>
    <t>Check that # of 'costs' = 'type of expenses' (also "accepted/declined" for gifts &amp; benefits)</t>
  </si>
  <si>
    <r>
      <rPr>
        <sz val="11"/>
        <rFont val="Arial"/>
        <family val="2"/>
      </rPr>
      <t xml:space="preserve">They are posted on agency websites and linked to www.data.govt.nz. See: </t>
    </r>
    <r>
      <rPr>
        <u/>
        <sz val="11"/>
        <color theme="10"/>
        <rFont val="Arial"/>
        <family val="2"/>
      </rPr>
      <t>https://www.data.govt.nz/toolkit/how-do-i-add-or-update-our-chief-executive-expenses/</t>
    </r>
  </si>
  <si>
    <r>
      <rPr>
        <sz val="11"/>
        <rFont val="Arial"/>
        <family val="2"/>
      </rPr>
      <t xml:space="preserve">The following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</si>
  <si>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Provide information using this SSC Excel workbook: </t>
    </r>
    <r>
      <rPr>
        <u/>
        <sz val="11"/>
        <color theme="10"/>
        <rFont val="Arial"/>
        <family val="2"/>
      </rPr>
      <t>http://www.ssc.govt.nz/ce-expenses-disclosure</t>
    </r>
  </si>
  <si>
    <r>
      <rPr>
        <sz val="11"/>
        <rFont val="Arial"/>
        <family val="2"/>
      </rPr>
      <t xml:space="preserve">The above is a summary from "Chief Executive Expense Disclosures: A Guide for Agency Staff":  </t>
    </r>
    <r>
      <rPr>
        <u/>
        <sz val="11"/>
        <color theme="10"/>
        <rFont val="Arial"/>
        <family val="2"/>
      </rPr>
      <t xml:space="preserve">http://www.ssc.govt.nz/sites/all/files/ce-expense-disclosures-guide-agency-staff-2017.docx
</t>
    </r>
    <r>
      <rPr>
        <sz val="11"/>
        <rFont val="Arial"/>
        <family val="2"/>
      </rPr>
      <t>Please read that in full first.</t>
    </r>
  </si>
  <si>
    <r>
      <rPr>
        <sz val="11"/>
        <rFont val="Arial"/>
        <family val="2"/>
      </rPr>
      <t xml:space="preserve">If you have any questions, contact the team at </t>
    </r>
    <r>
      <rPr>
        <u/>
        <sz val="11"/>
        <color theme="10"/>
        <rFont val="Arial"/>
        <family val="2"/>
      </rPr>
      <t>ceexpenses@ssc.govt.nz</t>
    </r>
  </si>
  <si>
    <r>
      <rPr>
        <sz val="11"/>
        <rFont val="Arial"/>
        <family val="2"/>
      </rPr>
      <t xml:space="preserve">Expenses should be posted on agency websites and linked to www.data.govt.nz. See: </t>
    </r>
    <r>
      <rPr>
        <u/>
        <sz val="11"/>
        <color theme="10"/>
        <rFont val="Arial"/>
        <family val="2"/>
      </rPr>
      <t>https://www.data.govt.nz/toolkit/how-do-i-add-or-update-our-chief-executive-expenses/</t>
    </r>
  </si>
  <si>
    <t>In the following worksheets, cells shaded light blue require input. All other cells are locked to prevent change.</t>
  </si>
  <si>
    <r>
      <t xml:space="preserve">This summary page updates automatically from the 'Travel', 'Hospitality', 'All other expenses', and 'Gifts and benefits' tabs.
</t>
    </r>
    <r>
      <rPr>
        <b/>
        <sz val="10"/>
        <rFont val="Arial"/>
        <family val="2"/>
      </rPr>
      <t xml:space="preserve">
Throughout this workbook, input cells are shaded light blue.</t>
    </r>
  </si>
  <si>
    <r>
      <t xml:space="preserve">Other comments
</t>
    </r>
    <r>
      <rPr>
        <sz val="10"/>
        <color theme="0"/>
        <rFont val="Arial"/>
        <family val="2"/>
      </rPr>
      <t>(e.g. if given to others, whom?)</t>
    </r>
  </si>
  <si>
    <t>All other expenditure incurred by the chief executive that is not travel, hospitality or gifts.
Include e.g. phone and data costs, subscriptions, membership fees, conference fees, professional development costs, books and anything else.</t>
  </si>
  <si>
    <r>
      <t xml:space="preserve">Description
</t>
    </r>
    <r>
      <rPr>
        <sz val="10"/>
        <color theme="0"/>
        <rFont val="Arial"/>
        <family val="2"/>
      </rPr>
      <t>(e.g. event tickets, etc)</t>
    </r>
  </si>
  <si>
    <t xml:space="preserve">Total hospitality expenses </t>
  </si>
  <si>
    <t xml:space="preserve">All gifts, invitations to events and other hospitality, of $50 or more in total value per year, accepted or declined by the CE from people external to the organisation are disclosed. A brief explanation of what the CE did with the gifts and benefits is supplied, which includes whether the offer was declined. </t>
  </si>
  <si>
    <t>Complete all fields. The header (organisation name, CE name and reporting period) will pre-populate once you enter it on the 'Summary and sign-off' tab.</t>
  </si>
  <si>
    <t>Ensure the disclosure is for the full reporting period. Include separate disclosures for each CE, including Acting CEs.</t>
  </si>
  <si>
    <t>Chief Executive approval****</t>
  </si>
  <si>
    <r>
      <rPr>
        <b/>
        <i/>
        <sz val="10"/>
        <color theme="1"/>
        <rFont val="Arial"/>
        <family val="2"/>
      </rPr>
      <t>Include all gifts, invitations to events and other hospitality</t>
    </r>
    <r>
      <rPr>
        <i/>
        <sz val="10"/>
        <color theme="1"/>
        <rFont val="Arial"/>
        <family val="2"/>
      </rPr>
      <t xml:space="preserve">, of $50 or more in total value per year, offered to the chief executive by people external to the organisation.
Include all gifts, invitations or other hospitality </t>
    </r>
    <r>
      <rPr>
        <b/>
        <i/>
        <sz val="10"/>
        <color theme="1"/>
        <rFont val="Arial"/>
        <family val="2"/>
      </rPr>
      <t>whether accepted or declined</t>
    </r>
    <r>
      <rPr>
        <i/>
        <sz val="10"/>
        <color theme="1"/>
        <rFont val="Arial"/>
        <family val="2"/>
      </rPr>
      <t>.</t>
    </r>
  </si>
  <si>
    <t>All hospitality expenses provided by the chief executive in the context of his/her job to anyone external to the Public Service or statutory Crown entities.</t>
  </si>
  <si>
    <t xml:space="preserve">Total other expenses </t>
  </si>
  <si>
    <t>Error - this total includes data from 'hidden' rows</t>
  </si>
  <si>
    <t>Check - there are no hidden rows with data</t>
  </si>
  <si>
    <t>Check - each entry provides sufficient information</t>
  </si>
  <si>
    <t>These checks (F53 to F61) are imperfect - they count the entries in each column and checks these totals are the same</t>
  </si>
  <si>
    <t>Text required for validation and checks - don't change, move, delete or overwrite</t>
  </si>
  <si>
    <t>All expenses incurred by chief executive during international, domestic and local travel. Group expenses relating to each trip.</t>
  </si>
  <si>
    <r>
      <t xml:space="preserve">International Travel   </t>
    </r>
    <r>
      <rPr>
        <sz val="12"/>
        <color theme="0"/>
        <rFont val="Arial"/>
        <family val="2"/>
      </rPr>
      <t xml:space="preserve"> (including travel within NZ at beginning and end of overseas trip)</t>
    </r>
  </si>
  <si>
    <t>Cost in NZ$**</t>
  </si>
  <si>
    <r>
      <t xml:space="preserve">Purpose of travel
</t>
    </r>
    <r>
      <rPr>
        <sz val="10"/>
        <color theme="0"/>
        <rFont val="Arial"/>
        <family val="2"/>
      </rPr>
      <t>(e.g. attending XYZ conference for 3 days)***</t>
    </r>
  </si>
  <si>
    <r>
      <t xml:space="preserve">Purpose of travel
</t>
    </r>
    <r>
      <rPr>
        <sz val="10"/>
        <color theme="0"/>
        <rFont val="Arial"/>
        <family val="2"/>
      </rPr>
      <t>(e.g. visiting district office for two days...)***</t>
    </r>
  </si>
  <si>
    <r>
      <t>Purpose of travel</t>
    </r>
    <r>
      <rPr>
        <sz val="10"/>
        <color theme="0"/>
        <rFont val="Arial"/>
        <family val="2"/>
      </rPr>
      <t xml:space="preserve">
(e.g. meeting with Minister)***</t>
    </r>
  </si>
  <si>
    <t>Group expenditure relating to each overseas trip.</t>
  </si>
  <si>
    <t>*** Please include sufficient information to explain the trip and its costs including destination and duration.</t>
  </si>
  <si>
    <t xml:space="preserve">All expenses incurred by CEs during international, national and local travel are disclosed. Expenditure relating to each trip is grouped (particularly for overseas trips), but the nature of the items of expenditure are disclosed separately, with individual lines for the likes of airfares, accommodation, meals, and taxis. </t>
  </si>
  <si>
    <t>The subtotals and totals should appear and update automatically, once you add information to the rows above. Insert more rows as you need - right click on the row number (at the left of screen) and select 'Insert' - new row will insert above.</t>
  </si>
  <si>
    <t>Subtotal - local travel</t>
  </si>
  <si>
    <t>Subtotals and totals will appear automatically once you put information in rows above.</t>
  </si>
  <si>
    <t>Subtotal - international travel</t>
  </si>
  <si>
    <t>Subtotal - domestic travel</t>
  </si>
  <si>
    <t>** Note that GST may not apply to overseas purchases.</t>
  </si>
  <si>
    <t>Insert additional rows as needed: right click on a row number (left of screen) and select Insert - this will insert a row above selected row.</t>
  </si>
  <si>
    <t>Hospitality Offered to Third Parties*</t>
  </si>
  <si>
    <t>** Any non-standard date format or date outside 1 July 2018 - 30 June 2019 will raise an alert. Check entry and select 'Yes' to accept/continue.</t>
  </si>
  <si>
    <t>* Third parties include people and organisations external to the public service or statutory Crown entities.</t>
  </si>
  <si>
    <t>Date(s)**</t>
  </si>
  <si>
    <r>
      <t xml:space="preserve">Type of expense
</t>
    </r>
    <r>
      <rPr>
        <sz val="10"/>
        <color theme="0"/>
        <rFont val="Arial"/>
        <family val="2"/>
      </rPr>
      <t>(e.g. phone and data costs, membership fees)</t>
    </r>
  </si>
  <si>
    <r>
      <t xml:space="preserve">Description
</t>
    </r>
    <r>
      <rPr>
        <sz val="10"/>
        <color theme="0"/>
        <rFont val="Arial"/>
        <family val="2"/>
      </rPr>
      <t>(e.g. event tickets, etc.)</t>
    </r>
  </si>
  <si>
    <t>Total count of gift/benefit entries:</t>
  </si>
  <si>
    <t>Mark clearly if there is no information to disclose - provide a note to this effect in the 'Date' column (column A) for each travel category (local, domestic and international).</t>
  </si>
  <si>
    <t>Mark clearly if there is no information to disclose - provide a note to this effect in the 'Date' column (column A).</t>
  </si>
  <si>
    <t>GST on values</t>
  </si>
  <si>
    <t>Office of the Privacy Commissioner</t>
  </si>
  <si>
    <t>John Edwards</t>
  </si>
  <si>
    <t>General Manager</t>
  </si>
  <si>
    <t>Sydney</t>
  </si>
  <si>
    <t>Home to Airport</t>
  </si>
  <si>
    <t>Air fare Wgtn/Sydney/Wgtn</t>
  </si>
  <si>
    <t>Incidentals</t>
  </si>
  <si>
    <t>Accommodation</t>
  </si>
  <si>
    <t>Taxi to airport to travel to Zurich</t>
  </si>
  <si>
    <t>Taxi - Home to Wgtn Airport</t>
  </si>
  <si>
    <t>Paris - Brussells Train</t>
  </si>
  <si>
    <t>Air Fare - Wgtn - Zurich</t>
  </si>
  <si>
    <t>Air Fare &amp; Accommodation</t>
  </si>
  <si>
    <t>Central Plaza Hotel</t>
  </si>
  <si>
    <t>Air Fare - Brussells to Auckland</t>
  </si>
  <si>
    <t>Accommodation - Brussels</t>
  </si>
  <si>
    <t>Taxi -  Wgtn Airport to Home</t>
  </si>
  <si>
    <t>Taxi to airport to travel to Melbourne - iappANZ</t>
  </si>
  <si>
    <t>Wellington</t>
  </si>
  <si>
    <t>Paris</t>
  </si>
  <si>
    <t>Registration fee for 40th International Conference of Data Protection &amp; Privacy Commissioners</t>
  </si>
  <si>
    <t>Early-bird registration</t>
  </si>
  <si>
    <t>Speaking engagement &amp; Meetings Australian Information Commissioner</t>
  </si>
  <si>
    <t>OECD Meeting:  Protection of Children in a Connected World</t>
  </si>
  <si>
    <t>Zurich</t>
  </si>
  <si>
    <t>Home to Wgtn Airport</t>
  </si>
  <si>
    <t>OECD Expert Consultation: Promoting comparability of data breach notification reporting</t>
  </si>
  <si>
    <t>Travel to OECD  meeting</t>
  </si>
  <si>
    <t>40th International Conference of Data Protection &amp; Privacy Commissioners</t>
  </si>
  <si>
    <t>Brussells</t>
  </si>
  <si>
    <t>Taxi to airport</t>
  </si>
  <si>
    <t>Taxi from airport</t>
  </si>
  <si>
    <t>Presenting to ANZ Commercial Customers</t>
  </si>
  <si>
    <t>Auckland Office Visit</t>
  </si>
  <si>
    <t>TV3 Studios &amp; Auckland Office Visit</t>
  </si>
  <si>
    <t>Presentation to ACAMS</t>
  </si>
  <si>
    <t>Auckland Office</t>
  </si>
  <si>
    <t>CIO Exchange Event &amp; On Camera Interview with Zac Fleming</t>
  </si>
  <si>
    <t>Presentation to Insurance Council and RNZ Interview</t>
  </si>
  <si>
    <t>Presenting at Netsafe Conference</t>
  </si>
  <si>
    <t>Keynote Speaker at Chief Data Analytics Officers Conference</t>
  </si>
  <si>
    <t>Sir Bruce Slane Memorial Lecture</t>
  </si>
  <si>
    <t>Speaking at Simpson Grierson &amp; Insurance Council of NZ Conference</t>
  </si>
  <si>
    <t>APPA</t>
  </si>
  <si>
    <t>Flight change</t>
  </si>
  <si>
    <t>Wgtn Airport Parking</t>
  </si>
  <si>
    <t>Air fare - Wgtn/Ak/Wgtn</t>
  </si>
  <si>
    <t>Taxi Fare - Auck Airport to Auck Office</t>
  </si>
  <si>
    <t>Auck Office to Auck Airport</t>
  </si>
  <si>
    <t>Air NZ Counter</t>
  </si>
  <si>
    <t>Air Fare - Wgtn/Timaru</t>
  </si>
  <si>
    <t>Air Fare - Dud/Wgtn 05/08/18</t>
  </si>
  <si>
    <t>Air Fare - Ak/Wgtn 01/08/18</t>
  </si>
  <si>
    <t>Air Fare - Wgtn/Ak 01/08/18</t>
  </si>
  <si>
    <t>Taxi Fare - Home to Wgtn Airport</t>
  </si>
  <si>
    <t>Taxi Fare - Auck Office to Auck Airport</t>
  </si>
  <si>
    <t>Taxi Fare - Wgtn Airport to Mt Vic Area</t>
  </si>
  <si>
    <t>Accommodation Dunedin</t>
  </si>
  <si>
    <t>Taxi Fare - Wgtn Airport to Home</t>
  </si>
  <si>
    <t>Avis Rent A Car</t>
  </si>
  <si>
    <t>Mileage</t>
  </si>
  <si>
    <t>Parking Palmerston North</t>
  </si>
  <si>
    <t>Morning Tea</t>
  </si>
  <si>
    <t>Air Fare -Wgtn/Ak 23/08/18 - Ak/Wgtn 24/08/18</t>
  </si>
  <si>
    <t>Dinner - Auckland</t>
  </si>
  <si>
    <t>Breakfast - Auckland</t>
  </si>
  <si>
    <t>Lunch</t>
  </si>
  <si>
    <t>Taxi - Wgtn Airport to Home</t>
  </si>
  <si>
    <t>Auck Office to Newton</t>
  </si>
  <si>
    <t>Coffee</t>
  </si>
  <si>
    <t>Newton to Auck Office</t>
  </si>
  <si>
    <t>Air Fare - Wgtn/Ak 29/08/18 - Ak/Wgtn 30/08/18</t>
  </si>
  <si>
    <t>Air Fare - Wgtn/Ak 17/09/18 - Ak/Wgtn 18/09/18</t>
  </si>
  <si>
    <t xml:space="preserve">Taxi Fare - Auck Office to Auck Airport </t>
  </si>
  <si>
    <t>Air Fare - Wgtn/Rot - Rot/Wgtn 04/10/18</t>
  </si>
  <si>
    <t xml:space="preserve">Rental Car </t>
  </si>
  <si>
    <t>Dinner</t>
  </si>
  <si>
    <t>Air Fare - Wgtn/Ak 10/10/18 - Ak/Wgtn 11/10/18</t>
  </si>
  <si>
    <t>Accommodation Auckland</t>
  </si>
  <si>
    <t>Taxi - Auck Airport to Auck Office</t>
  </si>
  <si>
    <t>Taxi - Auck Office to Auck Airport</t>
  </si>
  <si>
    <t>Air Fare - Wgtn/Ak 07/11/18 - Ak/Wgtn 09/11/18</t>
  </si>
  <si>
    <t>Skybus</t>
  </si>
  <si>
    <t>Taxi- Wgtn Airport to Home</t>
  </si>
  <si>
    <t>Air Fare - Wgtn/Npl 16/11/18 - Npl/Wgtn 18/11/18</t>
  </si>
  <si>
    <t>Taxi - Wgtn Office to Wgtn Airport</t>
  </si>
  <si>
    <t xml:space="preserve">Car Parking </t>
  </si>
  <si>
    <t>Rental Car</t>
  </si>
  <si>
    <t>Air Fare - Wgtn/Ak/Wgtn 20/11/18 Change in Flight</t>
  </si>
  <si>
    <t>Air Fare - Wgtn/Ak 20/11/18 - Ak/Wtn 21/11/18</t>
  </si>
  <si>
    <t>Taxi - Auck Office to Mt Eden</t>
  </si>
  <si>
    <t>Taxi - Mt Eden to Auck Office</t>
  </si>
  <si>
    <t>Air Fare - Wgtn/Queenstown 28/11/18 - Queenstown/Wgtn 30/11/18</t>
  </si>
  <si>
    <t>Taxi - Queenstown Airport to Town Centre</t>
  </si>
  <si>
    <t>Wgtn Airport to Home</t>
  </si>
  <si>
    <t>Taxi</t>
  </si>
  <si>
    <t>Air Fare - Wgtn/Ak 12/12/18 - Ak/Wgtn 13/12/18</t>
  </si>
  <si>
    <t>Dinner Auckland</t>
  </si>
  <si>
    <t>Excess Baggage Air NZ</t>
  </si>
  <si>
    <t>Breakfast Auckland</t>
  </si>
  <si>
    <t>Auckland</t>
  </si>
  <si>
    <t>Queenstown</t>
  </si>
  <si>
    <t xml:space="preserve">IWGDPT Conference </t>
  </si>
  <si>
    <t>Outreach Visit - New Plymouth</t>
  </si>
  <si>
    <t>New Plymouth</t>
  </si>
  <si>
    <t>Outreach Visit - Rotorua</t>
  </si>
  <si>
    <t>Rotorua</t>
  </si>
  <si>
    <t>Outreach Visit - Timaru</t>
  </si>
  <si>
    <t>Timaru</t>
  </si>
  <si>
    <t>Outreach Visit - Dunedin</t>
  </si>
  <si>
    <t>Dunedin</t>
  </si>
  <si>
    <t>Outreach Visit - Palmerston North</t>
  </si>
  <si>
    <t>Palmerston North</t>
  </si>
  <si>
    <t>Speaking at Victim Support National Office Lawfuel Power Breakfast</t>
  </si>
  <si>
    <t>Speaking at Biometrics Institute Meeting</t>
  </si>
  <si>
    <t>Meeting Jason McHerron</t>
  </si>
  <si>
    <t>Meeting with IGIS</t>
  </si>
  <si>
    <t>Breakfast Michael McEvoy</t>
  </si>
  <si>
    <t>Car Parking Wgtn</t>
  </si>
  <si>
    <t>Taxi Fare - Wgtn Office to Molesworth Area</t>
  </si>
  <si>
    <t>Taxi Fare - Wgtn Office to Te Aro Area</t>
  </si>
  <si>
    <t>Taxi - Wgtn Office to Home</t>
  </si>
  <si>
    <t>Parking</t>
  </si>
  <si>
    <t>Breakfast</t>
  </si>
  <si>
    <t>Meeting with Minister of Justice</t>
  </si>
  <si>
    <t>Dinner with Marie Shroff, Dame Sylvia Cartwright, Justice Helen Winkelman</t>
  </si>
  <si>
    <t>Dinner for speakers at Sir Bruce Slane Memorial Lecture</t>
  </si>
  <si>
    <t>University of Oxford, Advanced Management &amp; Leadership Course (Sabatical)</t>
  </si>
  <si>
    <t>Course fees, inludes accommodation and other live in expenses</t>
  </si>
  <si>
    <t>Oxford, England</t>
  </si>
  <si>
    <t>Purchase of a comuter cable from Noel Leemings</t>
  </si>
  <si>
    <t>Maintenance cost</t>
  </si>
  <si>
    <t>iapp and various meetings</t>
  </si>
  <si>
    <t>Iapp meeting and various meetings</t>
  </si>
  <si>
    <t>Washington</t>
  </si>
  <si>
    <t>Hospitality Costs in lieu of Accommodation in Baltimore</t>
  </si>
  <si>
    <t>Attend a meeting</t>
  </si>
  <si>
    <t>External Meeting</t>
  </si>
  <si>
    <t>Food Wgtn</t>
  </si>
  <si>
    <t>Food Wellington</t>
  </si>
  <si>
    <t>Abortion Law Reform Panel</t>
  </si>
  <si>
    <t>Taxi - Wgtn Office to Kelburn</t>
  </si>
  <si>
    <t>Ombudsman Presentation</t>
  </si>
  <si>
    <t>Wgtn to Dannevirke - Outreach Visit</t>
  </si>
  <si>
    <t>Outreach Visit to Christchurch</t>
  </si>
  <si>
    <t>Presentation Family Action Group</t>
  </si>
  <si>
    <t>Industrial Employment Relations Summit</t>
  </si>
  <si>
    <t>Speaker at Kensington Swan</t>
  </si>
  <si>
    <t>Netsafe Meeting, Presentation to OPC Meeting</t>
  </si>
  <si>
    <t>Speaker Marketing Association</t>
  </si>
  <si>
    <t>Privacy Live</t>
  </si>
  <si>
    <t>Air NZ - Wgtn/Ak/Wgtn 23/01/19</t>
  </si>
  <si>
    <t>Taxi Home to Wgtn Airport</t>
  </si>
  <si>
    <t>Incidentals Greytown</t>
  </si>
  <si>
    <t>Air NZ - Wgtn/Ak 14/02/19 - Ak/Wgtn 15/02/19</t>
  </si>
  <si>
    <t>Auckland Airport to Auck Office</t>
  </si>
  <si>
    <t>Food</t>
  </si>
  <si>
    <t>Taxi - Auckland</t>
  </si>
  <si>
    <t>Uber - Auck Office to Manukau</t>
  </si>
  <si>
    <t>Air NZ - Wgtn/Chch/Wgtn</t>
  </si>
  <si>
    <t>Avis Rent a car</t>
  </si>
  <si>
    <t>Parking Chch</t>
  </si>
  <si>
    <t>Europcar 1 - 4 March</t>
  </si>
  <si>
    <t>Accommodation Auckland x 2 Nights</t>
  </si>
  <si>
    <t>Food Auckland</t>
  </si>
  <si>
    <t>Tolls</t>
  </si>
  <si>
    <t>Air NZ - Wgtn/Ak 12/3/19 - Ak/Wgn 13/3/19</t>
  </si>
  <si>
    <t>Air NZ - Wgtn/Ak/Wgtn 20/03/19</t>
  </si>
  <si>
    <t>Taxi - Auck Airport to Starship Hospial</t>
  </si>
  <si>
    <t>Air NZ - Wgtn/Dud 28/03/19 - Dud/Wgtn 30/03/19</t>
  </si>
  <si>
    <t>Parking Dunedin</t>
  </si>
  <si>
    <t>Petrol</t>
  </si>
  <si>
    <t>RadCar Hire Dunedin</t>
  </si>
  <si>
    <t>Air NZ - Wgtn/Ak/Wgtn 15/05/19</t>
  </si>
  <si>
    <t>Home/Wgtn Airport</t>
  </si>
  <si>
    <t>Auck Office to Starship Hospital</t>
  </si>
  <si>
    <t>Kiwifoo Conference</t>
  </si>
  <si>
    <t>Visit The Southern Initiative</t>
  </si>
  <si>
    <t>Manukau</t>
  </si>
  <si>
    <t>Outreach Visit  - Greytown</t>
  </si>
  <si>
    <t>Greytown</t>
  </si>
  <si>
    <t>Christchurch</t>
  </si>
  <si>
    <t>Danniverke</t>
  </si>
  <si>
    <t>Philippine Open Gov Leadership Forum</t>
  </si>
  <si>
    <t>Long haul amendment fee</t>
  </si>
  <si>
    <t>Wgtn/Manila/Washington/Wgtn</t>
  </si>
  <si>
    <t>Orbit</t>
  </si>
  <si>
    <t>Wgtn/Manila</t>
  </si>
  <si>
    <t>Long Haul Fee - Orbit</t>
  </si>
  <si>
    <t>Accommodation Phillipines</t>
  </si>
  <si>
    <t>Incidentals Phillipines</t>
  </si>
  <si>
    <t>Air Fares Wgtn/Washington/Wgtn 23 April - 6 May 19</t>
  </si>
  <si>
    <t>Change Fee</t>
  </si>
  <si>
    <t>Incidentals USA</t>
  </si>
  <si>
    <t>Accommodation Kimpton Hotel - Washington</t>
  </si>
  <si>
    <t>Taxi Airport to Home</t>
  </si>
  <si>
    <t>Wgtn/Tokyo/Wgtn 27/05/19 - 02/06/19</t>
  </si>
  <si>
    <t>Accommodation 27/05/19</t>
  </si>
  <si>
    <t>Incidentals Tokyo</t>
  </si>
  <si>
    <t>Accommodation Tokyo</t>
  </si>
  <si>
    <t>Taxi - Wgtn Airport to Wgtn Office</t>
  </si>
  <si>
    <t>Taxi Wgtn Office to Wgtn Airport</t>
  </si>
  <si>
    <t>Air FareWgtn/Sin/London/Wgtn 06/06/19</t>
  </si>
  <si>
    <t>Accommodation 2 Nights London</t>
  </si>
  <si>
    <t>Train Heathrow Express</t>
  </si>
  <si>
    <t>Incidentals London</t>
  </si>
  <si>
    <t>Taxi London</t>
  </si>
  <si>
    <t>Tokyo</t>
  </si>
  <si>
    <t>APPA  Asia Pacific Privacy Authorites Conference - Tokyo</t>
  </si>
  <si>
    <t>London</t>
  </si>
  <si>
    <t>Sabatical - Said Business School of Management, Oxford</t>
  </si>
  <si>
    <t>Philippines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</si>
</sst>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quot;$&quot;#,##0.00_);[Red]\(&quot;$&quot;#,##0.00\)"/>
    <numFmt numFmtId="165" formatCode="_(&quot;$&quot;* #,##0.00_);_(&quot;$&quot;* \(#,##0.00\);_(&quot;$&quot;* &quot;-&quot;??_);_(@_)"/>
    <numFmt numFmtId="166" formatCode="&quot;$&quot;#,##0.00"/>
    <numFmt numFmtId="167" formatCode="[$-1409]d\ mmmm\ yyyy;@"/>
  </numFmts>
  <fonts count="36" x14ac:knownFonts="1">
    <font>
      <sz val="10"/>
      <color theme="1"/>
      <name val="Arial"/>
      <family val="2"/>
    </font>
    <font>
      <b/>
      <sz val="10"/>
      <color indexed="8"/>
      <name val="Arial"/>
      <family val="2"/>
    </font>
    <font>
      <b/>
      <i/>
      <sz val="12"/>
      <color indexed="8"/>
      <name val="Arial"/>
      <family val="2"/>
    </font>
    <font>
      <b/>
      <sz val="12"/>
      <color indexed="8"/>
      <name val="Arial"/>
      <family val="2"/>
    </font>
    <font>
      <b/>
      <sz val="10"/>
      <color theme="1"/>
      <name val="Arial"/>
      <family val="2"/>
    </font>
    <font>
      <i/>
      <sz val="10"/>
      <color indexed="8"/>
      <name val="Arial"/>
      <family val="2"/>
    </font>
    <font>
      <sz val="10"/>
      <color indexed="8"/>
      <name val="Arial"/>
      <family val="2"/>
    </font>
    <font>
      <sz val="11"/>
      <color theme="1"/>
      <name val="Arial"/>
      <family val="2"/>
    </font>
    <font>
      <i/>
      <sz val="10"/>
      <color theme="1"/>
      <name val="Arial"/>
      <family val="2"/>
    </font>
    <font>
      <b/>
      <i/>
      <sz val="10"/>
      <color theme="1"/>
      <name val="Arial"/>
      <family val="2"/>
    </font>
    <font>
      <u/>
      <sz val="10"/>
      <color theme="10"/>
      <name val="Arial"/>
      <family val="2"/>
    </font>
    <font>
      <sz val="11"/>
      <name val="Arial"/>
      <family val="2"/>
    </font>
    <font>
      <u/>
      <sz val="11"/>
      <color theme="10"/>
      <name val="Arial"/>
      <family val="2"/>
    </font>
    <font>
      <sz val="12"/>
      <color theme="1"/>
      <name val="Arial"/>
      <family val="2"/>
    </font>
    <font>
      <sz val="12"/>
      <color indexed="8"/>
      <name val="Arial"/>
      <family val="2"/>
    </font>
    <font>
      <sz val="10"/>
      <name val="Arial"/>
      <family val="2"/>
    </font>
    <font>
      <sz val="10"/>
      <color theme="0"/>
      <name val="Arial"/>
      <family val="2"/>
    </font>
    <font>
      <b/>
      <sz val="12"/>
      <name val="Arial"/>
      <family val="2"/>
    </font>
    <font>
      <b/>
      <sz val="12"/>
      <color theme="0"/>
      <name val="Arial"/>
      <family val="2"/>
    </font>
    <font>
      <b/>
      <sz val="11"/>
      <color theme="0"/>
      <name val="Arial"/>
      <family val="2"/>
    </font>
    <font>
      <b/>
      <sz val="10"/>
      <color theme="0"/>
      <name val="Arial"/>
      <family val="2"/>
    </font>
    <font>
      <b/>
      <sz val="10"/>
      <name val="Arial"/>
      <family val="2"/>
    </font>
    <font>
      <b/>
      <sz val="16"/>
      <color theme="0"/>
      <name val="Arial"/>
      <family val="2"/>
    </font>
    <font>
      <sz val="10"/>
      <color theme="1"/>
      <name val="Arial"/>
      <family val="2"/>
    </font>
    <font>
      <sz val="12"/>
      <color theme="0"/>
      <name val="Arial"/>
      <family val="2"/>
    </font>
    <font>
      <b/>
      <sz val="12"/>
      <color rgb="FFFF0000"/>
      <name val="Arial"/>
      <family val="2"/>
    </font>
    <font>
      <b/>
      <sz val="12"/>
      <color theme="1"/>
      <name val="Arial"/>
      <family val="2"/>
    </font>
    <font>
      <sz val="11"/>
      <color rgb="FFFF0000"/>
      <name val="Arial"/>
      <family val="2"/>
    </font>
    <font>
      <u/>
      <sz val="11"/>
      <color rgb="FF0070C0"/>
      <name val="Arial"/>
      <family val="2"/>
    </font>
    <font>
      <sz val="11"/>
      <color theme="10"/>
      <name val="Arial"/>
      <family val="2"/>
    </font>
    <font>
      <sz val="9"/>
      <color indexed="81"/>
      <name val="Tahoma"/>
      <family val="2"/>
    </font>
    <font>
      <b/>
      <sz val="10"/>
      <color theme="1" tint="0.499984740745262"/>
      <name val="Arial"/>
      <family val="2"/>
    </font>
    <font>
      <sz val="10"/>
      <color theme="1" tint="0.499984740745262"/>
      <name val="Arial"/>
      <family val="2"/>
    </font>
    <font>
      <b/>
      <sz val="11"/>
      <color theme="1"/>
      <name val="Arial"/>
      <family val="2"/>
    </font>
    <font>
      <b/>
      <sz val="11"/>
      <name val="Arial"/>
      <family val="2"/>
    </font>
    <font>
      <b/>
      <sz val="10"/>
      <color rgb="FFFFC000"/>
      <name val="Arial"/>
      <family val="2"/>
    </font>
  </fonts>
  <fills count="11">
    <fill>
      <patternFill patternType="none"/>
    </fill>
    <fill>
      <patternFill patternType="gray125"/>
    </fill>
    <fill>
      <patternFill patternType="solid">
        <fgColor theme="3" tint="-0.249977111117893"/>
        <bgColor indexed="64"/>
      </patternFill>
    </fill>
    <fill>
      <patternFill patternType="solid">
        <fgColor theme="3"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rgb="FFFFFF00"/>
        <bgColor indexed="64"/>
      </patternFill>
    </fill>
    <fill>
      <patternFill patternType="solid">
        <fgColor theme="8" tint="0.79998168889431442"/>
        <bgColor indexed="64"/>
      </patternFill>
    </fill>
  </fills>
  <borders count="11">
    <border>
      <left/>
      <right/>
      <top/>
      <bottom/>
      <diagonal/>
    </border>
    <border>
      <left style="thin">
        <color indexed="64"/>
      </left>
      <right/>
      <top/>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top style="thin">
        <color theme="0" tint="-0.24994659260841701"/>
      </top>
      <bottom/>
      <diagonal/>
    </border>
  </borders>
  <cellStyleXfs count="3">
    <xf numFmtId="0" fontId="0" fillId="0" borderId="0"/>
    <xf numFmtId="0" fontId="10" fillId="0" borderId="0" applyNumberFormat="0" applyFill="0" applyBorder="0" applyAlignment="0" applyProtection="0"/>
    <xf numFmtId="165" fontId="23" fillId="0" borderId="0" applyFont="0" applyFill="0" applyBorder="0" applyAlignment="0" applyProtection="0"/>
  </cellStyleXfs>
  <cellXfs count="177">
    <xf numFmtId="0" fontId="0" fillId="0" borderId="0" xfId="0"/>
    <xf numFmtId="0" fontId="0" fillId="0" borderId="0" xfId="0" applyAlignment="1" applyProtection="1">
      <alignment wrapText="1"/>
      <protection locked="0"/>
    </xf>
    <xf numFmtId="0" fontId="0" fillId="0" borderId="0" xfId="0" applyFont="1" applyBorder="1" applyProtection="1">
      <protection locked="0"/>
    </xf>
    <xf numFmtId="0" fontId="0" fillId="0" borderId="0" xfId="0" applyFont="1" applyProtection="1">
      <protection locked="0"/>
    </xf>
    <xf numFmtId="0" fontId="18" fillId="2" borderId="0" xfId="0" applyFont="1" applyFill="1" applyBorder="1" applyAlignment="1" applyProtection="1">
      <alignment vertical="center" wrapText="1" readingOrder="1"/>
    </xf>
    <xf numFmtId="0" fontId="0" fillId="5" borderId="0" xfId="0" applyFill="1" applyAlignment="1" applyProtection="1">
      <alignment wrapText="1"/>
    </xf>
    <xf numFmtId="0" fontId="0" fillId="5" borderId="0" xfId="0" applyFont="1" applyFill="1" applyAlignment="1" applyProtection="1">
      <alignment wrapText="1"/>
    </xf>
    <xf numFmtId="0" fontId="18" fillId="0" borderId="0" xfId="0" applyFont="1" applyFill="1" applyBorder="1" applyAlignment="1" applyProtection="1">
      <alignment vertical="center" wrapText="1" readingOrder="1"/>
    </xf>
    <xf numFmtId="0" fontId="17" fillId="0" borderId="0" xfId="0" applyFont="1" applyFill="1" applyBorder="1" applyAlignment="1" applyProtection="1">
      <alignment vertical="center" wrapText="1" readingOrder="1"/>
    </xf>
    <xf numFmtId="0" fontId="20" fillId="7" borderId="0" xfId="0" applyFont="1" applyFill="1" applyBorder="1" applyAlignment="1" applyProtection="1">
      <alignment horizontal="left" vertical="center" wrapText="1"/>
    </xf>
    <xf numFmtId="0" fontId="21" fillId="0" borderId="0" xfId="0" applyFont="1" applyFill="1" applyBorder="1" applyAlignment="1" applyProtection="1">
      <alignment vertical="center" wrapText="1" readingOrder="1"/>
    </xf>
    <xf numFmtId="0" fontId="21" fillId="0" borderId="3" xfId="0" applyFont="1" applyFill="1" applyBorder="1" applyAlignment="1" applyProtection="1">
      <alignment vertical="center" wrapText="1" readingOrder="1"/>
    </xf>
    <xf numFmtId="0" fontId="31" fillId="0" borderId="3" xfId="0" applyFont="1" applyFill="1" applyBorder="1" applyAlignment="1" applyProtection="1">
      <alignment horizontal="left" vertical="center" wrapText="1" indent="2" readingOrder="1"/>
    </xf>
    <xf numFmtId="0" fontId="0" fillId="4" borderId="0" xfId="0" applyFill="1" applyAlignment="1" applyProtection="1"/>
    <xf numFmtId="0" fontId="0" fillId="5" borderId="0" xfId="0" applyFill="1" applyAlignment="1" applyProtection="1"/>
    <xf numFmtId="0" fontId="4" fillId="6" borderId="0" xfId="0" applyFont="1" applyFill="1" applyAlignment="1" applyProtection="1"/>
    <xf numFmtId="0" fontId="4" fillId="6" borderId="0" xfId="0" applyFont="1" applyFill="1" applyAlignment="1" applyProtection="1">
      <alignment wrapText="1"/>
    </xf>
    <xf numFmtId="0" fontId="0" fillId="0" borderId="0" xfId="0" applyProtection="1"/>
    <xf numFmtId="0" fontId="20" fillId="7" borderId="0" xfId="0" applyFont="1" applyFill="1" applyBorder="1" applyAlignment="1" applyProtection="1">
      <alignment vertical="center" wrapText="1"/>
    </xf>
    <xf numFmtId="0" fontId="26" fillId="0" borderId="0" xfId="0" applyFont="1" applyBorder="1" applyProtection="1"/>
    <xf numFmtId="166" fontId="25" fillId="0" borderId="0" xfId="0" applyNumberFormat="1" applyFont="1" applyFill="1" applyBorder="1" applyAlignment="1" applyProtection="1">
      <alignment vertical="center" wrapText="1"/>
    </xf>
    <xf numFmtId="0" fontId="19" fillId="0" borderId="0" xfId="0" applyFont="1" applyFill="1" applyBorder="1" applyAlignment="1" applyProtection="1">
      <alignment horizontal="center" vertical="center" wrapText="1"/>
    </xf>
    <xf numFmtId="0" fontId="0" fillId="0" borderId="0" xfId="0" applyFont="1" applyBorder="1" applyAlignment="1" applyProtection="1">
      <alignment wrapText="1"/>
    </xf>
    <xf numFmtId="0" fontId="4" fillId="0" borderId="0" xfId="0" applyFont="1" applyBorder="1" applyAlignment="1" applyProtection="1">
      <alignment wrapText="1"/>
    </xf>
    <xf numFmtId="0" fontId="1" fillId="0" borderId="0" xfId="0" applyFont="1" applyBorder="1" applyAlignment="1" applyProtection="1">
      <alignment wrapText="1"/>
    </xf>
    <xf numFmtId="0" fontId="0" fillId="0" borderId="0" xfId="0" applyFont="1" applyBorder="1" applyAlignment="1" applyProtection="1">
      <alignment vertical="center"/>
    </xf>
    <xf numFmtId="0" fontId="0" fillId="0" borderId="0" xfId="0" applyFont="1" applyProtection="1"/>
    <xf numFmtId="0" fontId="1" fillId="0" borderId="0" xfId="0" applyFont="1" applyFill="1" applyBorder="1" applyAlignment="1" applyProtection="1">
      <alignment wrapText="1"/>
    </xf>
    <xf numFmtId="0" fontId="0" fillId="0" borderId="0" xfId="0" applyFill="1" applyBorder="1" applyAlignment="1" applyProtection="1">
      <alignment wrapText="1"/>
    </xf>
    <xf numFmtId="0" fontId="0" fillId="0" borderId="0" xfId="0" applyBorder="1" applyAlignment="1" applyProtection="1">
      <alignment wrapText="1"/>
    </xf>
    <xf numFmtId="0" fontId="4" fillId="0" borderId="0" xfId="0" applyFont="1" applyBorder="1" applyProtection="1"/>
    <xf numFmtId="0" fontId="0" fillId="0" borderId="0" xfId="0" applyFont="1" applyFill="1" applyBorder="1" applyAlignment="1" applyProtection="1">
      <alignment vertical="center"/>
    </xf>
    <xf numFmtId="0" fontId="0" fillId="0" borderId="0" xfId="0" applyFont="1" applyFill="1" applyBorder="1" applyAlignment="1" applyProtection="1">
      <alignment wrapText="1"/>
    </xf>
    <xf numFmtId="0" fontId="0" fillId="0" borderId="0" xfId="0" applyBorder="1" applyAlignment="1" applyProtection="1">
      <alignment vertical="center"/>
    </xf>
    <xf numFmtId="0" fontId="0" fillId="0" borderId="0" xfId="0" applyBorder="1" applyAlignment="1" applyProtection="1"/>
    <xf numFmtId="0" fontId="0" fillId="0" borderId="0" xfId="0" applyFont="1" applyBorder="1" applyAlignment="1" applyProtection="1">
      <alignment horizontal="justify" vertical="center"/>
    </xf>
    <xf numFmtId="0" fontId="14" fillId="0" borderId="0" xfId="0" applyFont="1" applyBorder="1" applyAlignment="1" applyProtection="1">
      <alignment vertical="center" wrapText="1" readingOrder="1"/>
    </xf>
    <xf numFmtId="0" fontId="20" fillId="3" borderId="0" xfId="0" applyFont="1" applyFill="1" applyBorder="1" applyAlignment="1" applyProtection="1">
      <alignment vertical="center" wrapText="1"/>
    </xf>
    <xf numFmtId="0" fontId="0" fillId="0" borderId="0" xfId="0" applyFont="1" applyAlignment="1" applyProtection="1">
      <alignment vertical="center"/>
    </xf>
    <xf numFmtId="0" fontId="0" fillId="0" borderId="0" xfId="0" applyFont="1" applyFill="1" applyProtection="1"/>
    <xf numFmtId="0" fontId="0" fillId="0" borderId="0" xfId="0" applyFont="1" applyBorder="1" applyProtection="1"/>
    <xf numFmtId="0" fontId="0" fillId="0" borderId="0" xfId="0" applyBorder="1" applyAlignment="1" applyProtection="1">
      <alignment vertical="top"/>
    </xf>
    <xf numFmtId="0" fontId="0" fillId="0" borderId="0" xfId="0" applyBorder="1" applyAlignment="1" applyProtection="1">
      <alignment vertical="top" wrapText="1"/>
    </xf>
    <xf numFmtId="0" fontId="0" fillId="0" borderId="0" xfId="0" applyFont="1" applyAlignment="1" applyProtection="1">
      <alignment wrapText="1"/>
    </xf>
    <xf numFmtId="0" fontId="3" fillId="0" borderId="0" xfId="0" applyFont="1" applyFill="1" applyBorder="1" applyAlignment="1" applyProtection="1">
      <alignment wrapText="1"/>
    </xf>
    <xf numFmtId="0" fontId="0" fillId="0" borderId="0" xfId="0" applyBorder="1" applyAlignment="1" applyProtection="1">
      <alignment vertical="center" wrapText="1"/>
    </xf>
    <xf numFmtId="0" fontId="0" fillId="0" borderId="0" xfId="0" applyFont="1" applyBorder="1" applyAlignment="1" applyProtection="1">
      <alignment vertical="center" wrapText="1"/>
    </xf>
    <xf numFmtId="0" fontId="0" fillId="0" borderId="0" xfId="0" applyFont="1" applyAlignment="1" applyProtection="1">
      <alignment horizontal="justify" vertical="center"/>
    </xf>
    <xf numFmtId="0" fontId="0" fillId="0" borderId="0" xfId="0" applyAlignment="1" applyProtection="1">
      <alignment wrapText="1"/>
    </xf>
    <xf numFmtId="0" fontId="2" fillId="0" borderId="0" xfId="0" applyFont="1" applyFill="1" applyBorder="1" applyAlignment="1" applyProtection="1">
      <alignment wrapText="1"/>
    </xf>
    <xf numFmtId="0" fontId="1" fillId="0" borderId="0" xfId="0" applyFont="1" applyBorder="1" applyAlignment="1" applyProtection="1">
      <alignment vertical="center" wrapText="1"/>
    </xf>
    <xf numFmtId="0" fontId="0" fillId="0" borderId="0" xfId="0" applyAlignment="1" applyProtection="1">
      <alignment vertical="center" wrapText="1"/>
    </xf>
    <xf numFmtId="0" fontId="19" fillId="3" borderId="0" xfId="0" applyFont="1" applyFill="1" applyBorder="1" applyAlignment="1" applyProtection="1">
      <alignment vertical="center" wrapText="1" readingOrder="1"/>
    </xf>
    <xf numFmtId="0" fontId="16" fillId="3" borderId="0" xfId="0" applyFont="1" applyFill="1" applyBorder="1" applyAlignment="1" applyProtection="1"/>
    <xf numFmtId="0" fontId="4" fillId="0" borderId="0" xfId="0" applyFont="1" applyFill="1" applyBorder="1" applyAlignment="1" applyProtection="1">
      <alignment wrapText="1"/>
    </xf>
    <xf numFmtId="0" fontId="0" fillId="0" borderId="0" xfId="0" applyFont="1" applyBorder="1" applyAlignment="1" applyProtection="1"/>
    <xf numFmtId="0" fontId="0" fillId="0" borderId="0" xfId="0" applyAlignment="1" applyProtection="1"/>
    <xf numFmtId="0" fontId="0" fillId="0" borderId="0" xfId="0" applyAlignment="1" applyProtection="1">
      <alignment vertical="top" wrapText="1"/>
    </xf>
    <xf numFmtId="1" fontId="21" fillId="0" borderId="5"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 fontId="17" fillId="0" borderId="0" xfId="0" applyNumberFormat="1" applyFont="1" applyFill="1" applyBorder="1" applyAlignment="1" applyProtection="1">
      <alignment horizontal="center" vertical="center" wrapText="1"/>
    </xf>
    <xf numFmtId="165" fontId="17" fillId="0" borderId="0" xfId="2" applyFont="1" applyFill="1" applyBorder="1" applyAlignment="1" applyProtection="1">
      <alignment vertical="center" wrapText="1" readingOrder="1"/>
    </xf>
    <xf numFmtId="0" fontId="1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wrapText="1"/>
    </xf>
    <xf numFmtId="0" fontId="0" fillId="5" borderId="0" xfId="0" applyFont="1" applyFill="1" applyBorder="1" applyAlignment="1" applyProtection="1"/>
    <xf numFmtId="0" fontId="0" fillId="5" borderId="0" xfId="0" applyFont="1" applyFill="1" applyBorder="1" applyAlignment="1" applyProtection="1">
      <alignment wrapText="1"/>
    </xf>
    <xf numFmtId="0" fontId="0" fillId="5" borderId="0" xfId="0" applyFill="1" applyAlignment="1" applyProtection="1">
      <alignment horizontal="left" vertical="top"/>
    </xf>
    <xf numFmtId="0" fontId="0" fillId="5" borderId="0" xfId="0" applyFont="1" applyFill="1" applyBorder="1" applyProtection="1"/>
    <xf numFmtId="0" fontId="0" fillId="4" borderId="0" xfId="0" applyFont="1" applyFill="1" applyBorder="1" applyProtection="1"/>
    <xf numFmtId="0" fontId="18" fillId="2" borderId="0" xfId="0" applyFont="1" applyFill="1" applyAlignment="1" applyProtection="1">
      <alignment horizontal="center" vertical="center"/>
    </xf>
    <xf numFmtId="0" fontId="27" fillId="0" borderId="0" xfId="0" applyFont="1" applyFill="1" applyAlignment="1" applyProtection="1">
      <alignment horizontal="center"/>
    </xf>
    <xf numFmtId="0" fontId="11" fillId="0" borderId="0" xfId="0" applyFont="1" applyAlignment="1" applyProtection="1">
      <alignment vertical="center"/>
    </xf>
    <xf numFmtId="0" fontId="19" fillId="2" borderId="0" xfId="0" applyFont="1" applyFill="1" applyAlignment="1" applyProtection="1">
      <alignment horizontal="justify" vertical="center"/>
    </xf>
    <xf numFmtId="0" fontId="7" fillId="0" borderId="0" xfId="0" applyFont="1" applyAlignment="1" applyProtection="1">
      <alignment vertical="center"/>
    </xf>
    <xf numFmtId="0" fontId="7" fillId="0" borderId="0" xfId="0" applyFont="1" applyFill="1" applyAlignment="1" applyProtection="1">
      <alignment vertical="center"/>
    </xf>
    <xf numFmtId="0" fontId="7" fillId="0" borderId="0" xfId="0" applyFont="1" applyFill="1" applyAlignment="1" applyProtection="1">
      <alignment vertical="center" wrapText="1"/>
    </xf>
    <xf numFmtId="0" fontId="11" fillId="0" borderId="0" xfId="0" applyFont="1" applyFill="1" applyAlignment="1" applyProtection="1">
      <alignment horizontal="justify" vertical="center"/>
    </xf>
    <xf numFmtId="0" fontId="7" fillId="0" borderId="0" xfId="0" applyFont="1" applyFill="1" applyAlignment="1" applyProtection="1">
      <alignment horizontal="justify" vertical="center"/>
    </xf>
    <xf numFmtId="0" fontId="19" fillId="3" borderId="0" xfId="0" applyFont="1" applyFill="1" applyAlignment="1" applyProtection="1">
      <alignment horizontal="justify" vertical="center"/>
    </xf>
    <xf numFmtId="0" fontId="11" fillId="0" borderId="0" xfId="0" applyFont="1" applyAlignment="1" applyProtection="1">
      <alignment horizontal="justify" vertical="center"/>
    </xf>
    <xf numFmtId="0" fontId="7" fillId="0" borderId="0" xfId="0" applyFont="1" applyAlignment="1" applyProtection="1">
      <alignment vertical="center" wrapText="1"/>
    </xf>
    <xf numFmtId="0" fontId="11" fillId="0" borderId="0" xfId="1" applyFont="1" applyAlignment="1" applyProtection="1">
      <alignment horizontal="justify" vertical="center"/>
    </xf>
    <xf numFmtId="0" fontId="7" fillId="0" borderId="0" xfId="0" applyFont="1" applyAlignment="1" applyProtection="1">
      <alignment horizontal="justify" vertical="center"/>
    </xf>
    <xf numFmtId="0" fontId="11" fillId="0" borderId="0" xfId="0" applyFont="1" applyAlignment="1" applyProtection="1">
      <alignment horizontal="left" vertical="center" wrapText="1"/>
    </xf>
    <xf numFmtId="0" fontId="12" fillId="0" borderId="0" xfId="1" applyFont="1" applyAlignment="1" applyProtection="1">
      <alignment vertical="center"/>
    </xf>
    <xf numFmtId="0" fontId="12" fillId="0" borderId="0" xfId="1" applyFont="1" applyAlignment="1" applyProtection="1">
      <alignment horizontal="justify" vertical="center"/>
    </xf>
    <xf numFmtId="0" fontId="11" fillId="9" borderId="0" xfId="1" applyFont="1" applyFill="1" applyAlignment="1" applyProtection="1">
      <alignment horizontal="justify" vertical="center"/>
    </xf>
    <xf numFmtId="0" fontId="11" fillId="0" borderId="0" xfId="0" applyFont="1" applyAlignment="1" applyProtection="1">
      <alignment horizontal="center" vertical="center"/>
    </xf>
    <xf numFmtId="0" fontId="0" fillId="0" borderId="0" xfId="0" applyProtection="1">
      <protection locked="0"/>
    </xf>
    <xf numFmtId="0" fontId="19" fillId="3" borderId="0" xfId="0" applyFont="1" applyFill="1" applyBorder="1" applyAlignment="1" applyProtection="1">
      <alignment vertical="center" readingOrder="1"/>
    </xf>
    <xf numFmtId="0" fontId="19" fillId="7" borderId="0" xfId="0" applyFont="1" applyFill="1" applyBorder="1" applyAlignment="1" applyProtection="1">
      <alignment horizontal="left" vertical="center" readingOrder="1"/>
    </xf>
    <xf numFmtId="166" fontId="19" fillId="7" borderId="0" xfId="0" applyNumberFormat="1" applyFont="1" applyFill="1" applyBorder="1" applyAlignment="1" applyProtection="1">
      <alignment horizontal="left" vertical="center" wrapText="1"/>
    </xf>
    <xf numFmtId="1" fontId="19" fillId="7" borderId="0" xfId="0" applyNumberFormat="1" applyFont="1" applyFill="1" applyBorder="1" applyAlignment="1" applyProtection="1">
      <alignment horizontal="center" vertical="center" wrapText="1"/>
    </xf>
    <xf numFmtId="0" fontId="33" fillId="0" borderId="0" xfId="0" applyFont="1" applyBorder="1" applyProtection="1"/>
    <xf numFmtId="166" fontId="19" fillId="8" borderId="0" xfId="0" applyNumberFormat="1" applyFont="1" applyFill="1" applyBorder="1" applyAlignment="1" applyProtection="1">
      <alignment horizontal="left" vertical="center" wrapText="1"/>
    </xf>
    <xf numFmtId="1" fontId="19" fillId="8" borderId="0" xfId="0" applyNumberFormat="1" applyFont="1" applyFill="1" applyBorder="1" applyAlignment="1" applyProtection="1">
      <alignment horizontal="center" vertical="center" wrapText="1"/>
    </xf>
    <xf numFmtId="164" fontId="0" fillId="0" borderId="0" xfId="0" applyNumberFormat="1" applyBorder="1" applyAlignment="1" applyProtection="1">
      <alignment wrapText="1"/>
    </xf>
    <xf numFmtId="164" fontId="19" fillId="3" borderId="0" xfId="0" applyNumberFormat="1" applyFont="1" applyFill="1" applyBorder="1" applyAlignment="1" applyProtection="1">
      <alignment vertical="center"/>
    </xf>
    <xf numFmtId="164" fontId="21" fillId="0" borderId="4" xfId="2" applyNumberFormat="1" applyFont="1" applyFill="1" applyBorder="1" applyAlignment="1" applyProtection="1">
      <alignment vertical="center" wrapText="1" readingOrder="1"/>
    </xf>
    <xf numFmtId="164" fontId="21" fillId="0" borderId="0" xfId="2" applyNumberFormat="1" applyFont="1" applyFill="1" applyBorder="1" applyAlignment="1" applyProtection="1">
      <alignment vertical="center" wrapText="1" readingOrder="1"/>
    </xf>
    <xf numFmtId="164" fontId="31" fillId="0" borderId="4" xfId="2" applyNumberFormat="1" applyFont="1" applyFill="1" applyBorder="1" applyAlignment="1" applyProtection="1">
      <alignment vertical="center" wrapText="1" readingOrder="1"/>
    </xf>
    <xf numFmtId="164" fontId="19" fillId="3" borderId="0" xfId="0" applyNumberFormat="1" applyFont="1" applyFill="1" applyBorder="1" applyAlignment="1" applyProtection="1">
      <alignment vertical="center" wrapText="1" readingOrder="1"/>
    </xf>
    <xf numFmtId="0" fontId="0" fillId="4" borderId="0" xfId="0" applyFill="1" applyAlignment="1" applyProtection="1">
      <alignment wrapText="1"/>
    </xf>
    <xf numFmtId="0" fontId="0" fillId="4" borderId="0" xfId="0" applyFill="1" applyBorder="1" applyAlignment="1" applyProtection="1"/>
    <xf numFmtId="0" fontId="6" fillId="4" borderId="0" xfId="0" applyFont="1" applyFill="1" applyBorder="1" applyAlignment="1" applyProtection="1">
      <alignment wrapText="1"/>
    </xf>
    <xf numFmtId="0" fontId="12" fillId="0" borderId="0" xfId="1" applyFont="1" applyFill="1" applyAlignment="1" applyProtection="1">
      <alignment horizontal="justify" vertical="center"/>
    </xf>
    <xf numFmtId="0" fontId="15" fillId="0" borderId="5" xfId="2" applyNumberFormat="1" applyFont="1" applyFill="1" applyBorder="1" applyAlignment="1" applyProtection="1">
      <alignment horizontal="center" vertical="center" wrapText="1" readingOrder="1"/>
    </xf>
    <xf numFmtId="0" fontId="15" fillId="0" borderId="0" xfId="2" applyNumberFormat="1" applyFont="1" applyFill="1" applyBorder="1" applyAlignment="1" applyProtection="1">
      <alignment horizontal="center" vertical="center" wrapText="1" readingOrder="1"/>
    </xf>
    <xf numFmtId="0" fontId="32" fillId="0" borderId="5" xfId="2" applyNumberFormat="1" applyFont="1" applyFill="1" applyBorder="1" applyAlignment="1" applyProtection="1">
      <alignment horizontal="center" vertical="center" wrapText="1" readingOrder="1"/>
    </xf>
    <xf numFmtId="167" fontId="15" fillId="10" borderId="3" xfId="0" applyNumberFormat="1" applyFont="1" applyFill="1" applyBorder="1" applyAlignment="1" applyProtection="1">
      <alignment vertical="center" wrapText="1"/>
      <protection locked="0"/>
    </xf>
    <xf numFmtId="164" fontId="15" fillId="10" borderId="4" xfId="0" applyNumberFormat="1" applyFont="1" applyFill="1" applyBorder="1" applyAlignment="1" applyProtection="1">
      <alignment vertical="center" wrapText="1"/>
      <protection locked="0"/>
    </xf>
    <xf numFmtId="0" fontId="15" fillId="10" borderId="4" xfId="0" applyFont="1" applyFill="1" applyBorder="1" applyAlignment="1" applyProtection="1">
      <alignment vertical="center" wrapText="1"/>
      <protection locked="0"/>
    </xf>
    <xf numFmtId="0" fontId="15" fillId="10" borderId="5" xfId="0" applyFont="1" applyFill="1" applyBorder="1" applyAlignment="1" applyProtection="1">
      <alignment vertical="center" wrapText="1"/>
      <protection locked="0"/>
    </xf>
    <xf numFmtId="167" fontId="15" fillId="10" borderId="3" xfId="0" applyNumberFormat="1" applyFont="1" applyFill="1" applyBorder="1" applyAlignment="1" applyProtection="1">
      <alignment vertical="center"/>
      <protection locked="0"/>
    </xf>
    <xf numFmtId="0" fontId="34" fillId="10" borderId="7" xfId="0" applyFont="1" applyFill="1" applyBorder="1" applyAlignment="1" applyProtection="1">
      <alignment horizontal="center" vertical="center" wrapText="1"/>
    </xf>
    <xf numFmtId="0" fontId="0" fillId="10" borderId="4" xfId="0" applyFont="1" applyFill="1" applyBorder="1" applyAlignment="1" applyProtection="1">
      <alignment vertical="center" wrapText="1"/>
      <protection locked="0"/>
    </xf>
    <xf numFmtId="0" fontId="0" fillId="10" borderId="5" xfId="0" applyFont="1" applyFill="1" applyBorder="1" applyAlignment="1" applyProtection="1">
      <alignment vertical="center" wrapText="1"/>
      <protection locked="0"/>
    </xf>
    <xf numFmtId="164" fontId="15" fillId="10" borderId="4" xfId="0" applyNumberFormat="1" applyFont="1" applyFill="1" applyBorder="1" applyAlignment="1" applyProtection="1">
      <alignment horizontal="right" vertical="center" wrapText="1"/>
      <protection locked="0"/>
    </xf>
    <xf numFmtId="0" fontId="0" fillId="10" borderId="4" xfId="0" applyFont="1" applyFill="1" applyBorder="1" applyAlignment="1" applyProtection="1">
      <alignment horizontal="left" vertical="center" wrapText="1"/>
      <protection locked="0"/>
    </xf>
    <xf numFmtId="0" fontId="0" fillId="10" borderId="5" xfId="0" applyFont="1" applyFill="1" applyBorder="1" applyAlignment="1" applyProtection="1">
      <alignment horizontal="left" vertical="center" wrapText="1"/>
      <protection locked="0"/>
    </xf>
    <xf numFmtId="0" fontId="20" fillId="0" borderId="0" xfId="0" applyFont="1" applyFill="1" applyAlignment="1" applyProtection="1">
      <alignment horizontal="center" wrapText="1"/>
    </xf>
    <xf numFmtId="0" fontId="15" fillId="10" borderId="4" xfId="0" applyNumberFormat="1" applyFont="1" applyFill="1" applyBorder="1" applyAlignment="1" applyProtection="1">
      <alignment horizontal="left" vertical="center" wrapText="1"/>
      <protection locked="0"/>
    </xf>
    <xf numFmtId="0" fontId="35" fillId="3" borderId="0" xfId="0" applyFont="1" applyFill="1" applyBorder="1" applyAlignment="1" applyProtection="1">
      <alignment horizontal="center" vertical="center" readingOrder="1"/>
    </xf>
    <xf numFmtId="167" fontId="15" fillId="10" borderId="8" xfId="0" applyNumberFormat="1" applyFont="1" applyFill="1" applyBorder="1" applyAlignment="1" applyProtection="1">
      <alignment vertical="center" wrapText="1"/>
      <protection locked="0"/>
    </xf>
    <xf numFmtId="164" fontId="15" fillId="10" borderId="9" xfId="0" applyNumberFormat="1" applyFont="1" applyFill="1" applyBorder="1" applyAlignment="1" applyProtection="1">
      <alignment vertical="center" wrapText="1"/>
      <protection locked="0"/>
    </xf>
    <xf numFmtId="0" fontId="15" fillId="10" borderId="9" xfId="0" applyFont="1" applyFill="1" applyBorder="1" applyAlignment="1" applyProtection="1">
      <alignment vertical="center" wrapText="1"/>
      <protection locked="0"/>
    </xf>
    <xf numFmtId="0" fontId="15" fillId="10" borderId="10" xfId="0" applyFont="1" applyFill="1" applyBorder="1" applyAlignment="1" applyProtection="1">
      <alignment vertical="center" wrapText="1"/>
      <protection locked="0"/>
    </xf>
    <xf numFmtId="0" fontId="20" fillId="3" borderId="0" xfId="0" applyFont="1" applyFill="1" applyBorder="1" applyAlignment="1" applyProtection="1">
      <alignment vertical="center"/>
    </xf>
    <xf numFmtId="164" fontId="20" fillId="3" borderId="0" xfId="0" applyNumberFormat="1" applyFont="1" applyFill="1" applyBorder="1" applyAlignment="1" applyProtection="1">
      <alignment vertical="center"/>
    </xf>
    <xf numFmtId="0" fontId="35" fillId="3" borderId="0" xfId="0" applyFont="1" applyFill="1" applyBorder="1" applyAlignment="1" applyProtection="1">
      <alignment horizontal="center" vertical="center" wrapText="1"/>
    </xf>
    <xf numFmtId="166" fontId="35" fillId="7" borderId="0" xfId="0" applyNumberFormat="1" applyFont="1" applyFill="1" applyBorder="1" applyAlignment="1" applyProtection="1">
      <alignment horizontal="center" vertical="center" wrapText="1"/>
    </xf>
    <xf numFmtId="0" fontId="4" fillId="4" borderId="0" xfId="0" applyFont="1" applyFill="1" applyBorder="1" applyAlignment="1" applyProtection="1">
      <alignment wrapText="1"/>
    </xf>
    <xf numFmtId="0" fontId="4" fillId="5" borderId="0" xfId="0" applyFont="1" applyFill="1" applyAlignment="1" applyProtection="1">
      <alignment wrapText="1"/>
    </xf>
    <xf numFmtId="1" fontId="0" fillId="5" borderId="0" xfId="0" applyNumberFormat="1" applyFont="1" applyFill="1" applyBorder="1" applyAlignment="1" applyProtection="1">
      <alignment horizontal="center"/>
    </xf>
    <xf numFmtId="0" fontId="0" fillId="5" borderId="0" xfId="0" applyFont="1" applyFill="1" applyBorder="1" applyAlignment="1" applyProtection="1">
      <alignment horizontal="center"/>
    </xf>
    <xf numFmtId="1" fontId="0" fillId="4" borderId="0" xfId="0" applyNumberFormat="1" applyFont="1" applyFill="1" applyBorder="1" applyAlignment="1" applyProtection="1">
      <alignment horizontal="center"/>
    </xf>
    <xf numFmtId="0" fontId="0" fillId="4" borderId="0" xfId="0" applyFont="1" applyFill="1" applyBorder="1" applyAlignment="1" applyProtection="1">
      <alignment horizontal="center"/>
    </xf>
    <xf numFmtId="0" fontId="4" fillId="4" borderId="0" xfId="0" applyFont="1" applyFill="1" applyAlignment="1" applyProtection="1"/>
    <xf numFmtId="0" fontId="4" fillId="4" borderId="0" xfId="0" applyFont="1" applyFill="1" applyAlignment="1" applyProtection="1">
      <alignment wrapText="1"/>
    </xf>
    <xf numFmtId="2" fontId="0" fillId="4" borderId="0" xfId="0" applyNumberFormat="1" applyFont="1" applyFill="1" applyAlignment="1" applyProtection="1">
      <alignment vertical="top"/>
    </xf>
    <xf numFmtId="0" fontId="4" fillId="5" borderId="0" xfId="0" applyFont="1" applyFill="1" applyBorder="1" applyAlignment="1" applyProtection="1">
      <alignment wrapText="1"/>
    </xf>
    <xf numFmtId="0" fontId="0" fillId="4" borderId="0" xfId="0" applyFont="1" applyFill="1" applyAlignment="1" applyProtection="1">
      <alignment horizontal="left" vertical="top" wrapText="1"/>
    </xf>
    <xf numFmtId="0" fontId="0" fillId="5" borderId="0" xfId="0" applyFont="1" applyFill="1" applyAlignment="1" applyProtection="1">
      <alignment horizontal="left" vertical="top" wrapText="1"/>
    </xf>
    <xf numFmtId="0" fontId="4" fillId="5" borderId="0" xfId="0" applyFont="1" applyFill="1" applyAlignment="1" applyProtection="1">
      <alignment horizontal="center" vertical="top"/>
    </xf>
    <xf numFmtId="1" fontId="4" fillId="5" borderId="0" xfId="0" applyNumberFormat="1" applyFont="1" applyFill="1" applyBorder="1" applyAlignment="1" applyProtection="1">
      <alignment horizontal="center"/>
    </xf>
    <xf numFmtId="0" fontId="4" fillId="4" borderId="0" xfId="0" applyFont="1" applyFill="1" applyBorder="1" applyAlignment="1" applyProtection="1">
      <alignment horizontal="center" wrapText="1"/>
    </xf>
    <xf numFmtId="0" fontId="4" fillId="5" borderId="0" xfId="0" applyFont="1" applyFill="1" applyAlignment="1" applyProtection="1">
      <alignment horizontal="center" wrapText="1"/>
    </xf>
    <xf numFmtId="0" fontId="18" fillId="3" borderId="0" xfId="0" applyFont="1" applyFill="1" applyBorder="1" applyAlignment="1" applyProtection="1">
      <alignment vertical="center" wrapText="1" readingOrder="1"/>
    </xf>
    <xf numFmtId="165" fontId="18" fillId="3" borderId="0" xfId="2" applyFont="1" applyFill="1" applyBorder="1" applyAlignment="1" applyProtection="1">
      <alignment horizontal="center" vertical="center" wrapText="1" readingOrder="1"/>
    </xf>
    <xf numFmtId="165" fontId="18" fillId="0" borderId="0" xfId="2" applyFont="1" applyFill="1" applyBorder="1" applyAlignment="1" applyProtection="1">
      <alignment horizontal="center" vertical="center" wrapText="1" readingOrder="1"/>
    </xf>
    <xf numFmtId="0" fontId="18" fillId="7" borderId="0" xfId="0" applyFont="1" applyFill="1" applyBorder="1" applyAlignment="1" applyProtection="1">
      <alignment vertical="center" wrapText="1" readingOrder="1"/>
    </xf>
    <xf numFmtId="165" fontId="18" fillId="7" borderId="0" xfId="2" applyFont="1" applyFill="1" applyBorder="1" applyAlignment="1" applyProtection="1">
      <alignment horizontal="center" vertical="center" wrapText="1" readingOrder="1"/>
    </xf>
    <xf numFmtId="0" fontId="20" fillId="0" borderId="0" xfId="0" applyFont="1" applyFill="1" applyBorder="1" applyAlignment="1" applyProtection="1">
      <alignment wrapText="1"/>
    </xf>
    <xf numFmtId="0" fontId="16" fillId="0" borderId="0" xfId="0" applyFont="1" applyProtection="1"/>
    <xf numFmtId="0" fontId="12" fillId="9" borderId="0" xfId="1" applyFont="1" applyFill="1" applyAlignment="1" applyProtection="1">
      <alignment vertical="center" wrapText="1"/>
    </xf>
    <xf numFmtId="0" fontId="15" fillId="0" borderId="0" xfId="0" applyFont="1" applyFill="1" applyBorder="1" applyAlignment="1" applyProtection="1">
      <alignment horizontal="center" vertical="center" wrapText="1" readingOrder="1"/>
    </xf>
    <xf numFmtId="0" fontId="14" fillId="10" borderId="2" xfId="0" applyFont="1" applyFill="1" applyBorder="1" applyAlignment="1" applyProtection="1">
      <alignment horizontal="left" vertical="center" wrapText="1" readingOrder="1"/>
      <protection locked="0"/>
    </xf>
    <xf numFmtId="0" fontId="13" fillId="0" borderId="6" xfId="0" applyFont="1" applyBorder="1" applyAlignment="1" applyProtection="1">
      <alignment horizontal="left" vertical="center"/>
    </xf>
    <xf numFmtId="0" fontId="22" fillId="2" borderId="0" xfId="0" applyFont="1" applyFill="1" applyBorder="1" applyAlignment="1" applyProtection="1">
      <alignment horizontal="center" vertical="center"/>
    </xf>
    <xf numFmtId="0" fontId="13" fillId="10" borderId="2" xfId="0" applyFont="1" applyFill="1" applyBorder="1" applyAlignment="1" applyProtection="1">
      <alignment horizontal="left" vertical="center" wrapText="1" readingOrder="1"/>
      <protection locked="0"/>
    </xf>
    <xf numFmtId="167" fontId="14" fillId="10" borderId="2" xfId="0" applyNumberFormat="1" applyFont="1" applyFill="1" applyBorder="1" applyAlignment="1" applyProtection="1">
      <alignment horizontal="left" vertical="center" wrapText="1" readingOrder="1"/>
      <protection locked="0"/>
    </xf>
    <xf numFmtId="167" fontId="13" fillId="0" borderId="2" xfId="0" applyNumberFormat="1" applyFont="1" applyBorder="1" applyAlignment="1" applyProtection="1">
      <alignment horizontal="left" vertical="center" wrapText="1" readingOrder="1"/>
    </xf>
    <xf numFmtId="0" fontId="35" fillId="3" borderId="0" xfId="0" applyFont="1" applyFill="1" applyBorder="1" applyAlignment="1" applyProtection="1">
      <alignment horizontal="center" vertical="center" wrapText="1"/>
    </xf>
    <xf numFmtId="0" fontId="18" fillId="3" borderId="0" xfId="0" applyFont="1" applyFill="1" applyBorder="1" applyAlignment="1" applyProtection="1">
      <alignment horizontal="center" vertical="center" wrapText="1" readingOrder="1"/>
    </xf>
    <xf numFmtId="0" fontId="3" fillId="0" borderId="1" xfId="0" applyFont="1" applyFill="1" applyBorder="1" applyAlignment="1" applyProtection="1">
      <alignment horizontal="center" vertical="center" wrapText="1" readingOrder="1"/>
    </xf>
    <xf numFmtId="0" fontId="3" fillId="0" borderId="0" xfId="0" applyFont="1" applyFill="1" applyBorder="1" applyAlignment="1" applyProtection="1">
      <alignment horizontal="center" vertical="center" wrapText="1" readingOrder="1"/>
    </xf>
    <xf numFmtId="0" fontId="5" fillId="0" borderId="1"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readingOrder="1"/>
    </xf>
    <xf numFmtId="0" fontId="20" fillId="3" borderId="0" xfId="0" applyFont="1" applyFill="1" applyBorder="1" applyAlignment="1" applyProtection="1">
      <alignment horizontal="center" vertical="center" wrapText="1" readingOrder="1"/>
    </xf>
    <xf numFmtId="0" fontId="5"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3"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xf>
    <xf numFmtId="0" fontId="35" fillId="7" borderId="0" xfId="0" applyFont="1" applyFill="1" applyBorder="1" applyAlignment="1" applyProtection="1">
      <alignment horizontal="center" vertical="center" wrapText="1"/>
    </xf>
  </cellXfs>
  <cellStyles count="3">
    <cellStyle name="Currency" xfId="2" builtinId="4"/>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FF00"/>
      <color rgb="FFFF9900"/>
      <color rgb="FF006600"/>
      <color rgb="FF008000"/>
      <color rgb="FF99FF99"/>
      <color rgb="FFCC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data.govt.nz/toolkit/how-do-i-add-or-update-our-chief-executive-expenses/" TargetMode="External"/><Relationship Id="rId3" Type="http://schemas.openxmlformats.org/officeDocument/2006/relationships/hyperlink" Target="mailto:ceexpenses@ssc.govt.nz" TargetMode="External"/><Relationship Id="rId7" Type="http://schemas.openxmlformats.org/officeDocument/2006/relationships/hyperlink" Target="http://www.ssc.govt.nz/sites/all/files/ce-expense-disclosures-guide-agency-staff-2017.docx" TargetMode="External"/><Relationship Id="rId2" Type="http://schemas.openxmlformats.org/officeDocument/2006/relationships/hyperlink" Target="http://www.ssc.govt.nz/ce-expenses-disclosure" TargetMode="External"/><Relationship Id="rId1" Type="http://schemas.openxmlformats.org/officeDocument/2006/relationships/hyperlink" Target="https://www.data.govt.nz/toolkit/how-do-i-add-or-update-our-chief-executive-expenses/" TargetMode="External"/><Relationship Id="rId6" Type="http://schemas.openxmlformats.org/officeDocument/2006/relationships/hyperlink" Target="http://www.ssc.govt.nz/sites/all/files/ce-expense-disclosures-guide-agency-staff-2017.docx" TargetMode="External"/><Relationship Id="rId11" Type="http://schemas.openxmlformats.org/officeDocument/2006/relationships/comments" Target="../comments1.xml"/><Relationship Id="rId5" Type="http://schemas.openxmlformats.org/officeDocument/2006/relationships/hyperlink" Target="http://www.ssc.govt.nz/ce-expenses-disclosure" TargetMode="External"/><Relationship Id="rId10" Type="http://schemas.openxmlformats.org/officeDocument/2006/relationships/vmlDrawing" Target="../drawings/vmlDrawing1.vml"/><Relationship Id="rId4" Type="http://schemas.openxmlformats.org/officeDocument/2006/relationships/hyperlink" Target="mailto:info@data.govt.nz"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sheetPr>
  <dimension ref="A1:B61"/>
  <sheetViews>
    <sheetView topLeftCell="A10" zoomScale="85" zoomScaleNormal="85" workbookViewId="0"/>
  </sheetViews>
  <sheetFormatPr defaultColWidth="0" defaultRowHeight="13.8" zeroHeight="1" x14ac:dyDescent="0.25"/>
  <cols>
    <col min="1" max="1" width="219.33203125" style="72" customWidth="1"/>
    <col min="2" max="2" width="33.33203125" style="71" customWidth="1"/>
    <col min="3" max="16384" width="8.6640625" style="17" hidden="1"/>
  </cols>
  <sheetData>
    <row r="1" spans="1:2" ht="23.25" customHeight="1" x14ac:dyDescent="0.25">
      <c r="A1" s="70" t="s">
        <v>86</v>
      </c>
    </row>
    <row r="2" spans="1:2" ht="33" customHeight="1" x14ac:dyDescent="0.25">
      <c r="A2" s="155" t="s">
        <v>119</v>
      </c>
    </row>
    <row r="3" spans="1:2" ht="17.25" customHeight="1" x14ac:dyDescent="0.25"/>
    <row r="4" spans="1:2" ht="23.25" customHeight="1" x14ac:dyDescent="0.25">
      <c r="A4" s="115" t="s">
        <v>124</v>
      </c>
    </row>
    <row r="5" spans="1:2" ht="17.25" customHeight="1" x14ac:dyDescent="0.25"/>
    <row r="6" spans="1:2" ht="23.25" customHeight="1" x14ac:dyDescent="0.25">
      <c r="A6" s="73" t="s">
        <v>14</v>
      </c>
    </row>
    <row r="7" spans="1:2" ht="17.25" customHeight="1" x14ac:dyDescent="0.25">
      <c r="A7" s="74" t="s">
        <v>16</v>
      </c>
    </row>
    <row r="8" spans="1:2" ht="17.25" customHeight="1" x14ac:dyDescent="0.25">
      <c r="A8" s="75" t="s">
        <v>90</v>
      </c>
    </row>
    <row r="9" spans="1:2" ht="17.25" customHeight="1" x14ac:dyDescent="0.25">
      <c r="A9" s="75"/>
    </row>
    <row r="10" spans="1:2" ht="23.25" customHeight="1" x14ac:dyDescent="0.25">
      <c r="A10" s="73" t="s">
        <v>17</v>
      </c>
      <c r="B10" s="121" t="s">
        <v>128</v>
      </c>
    </row>
    <row r="11" spans="1:2" ht="17.25" customHeight="1" x14ac:dyDescent="0.25">
      <c r="A11" s="76" t="s">
        <v>27</v>
      </c>
    </row>
    <row r="12" spans="1:2" ht="17.25" customHeight="1" x14ac:dyDescent="0.25">
      <c r="A12" s="75" t="s">
        <v>18</v>
      </c>
    </row>
    <row r="13" spans="1:2" ht="17.25" customHeight="1" x14ac:dyDescent="0.25">
      <c r="A13" s="75" t="s">
        <v>19</v>
      </c>
    </row>
    <row r="14" spans="1:2" ht="17.25" customHeight="1" x14ac:dyDescent="0.25">
      <c r="A14" s="77" t="s">
        <v>20</v>
      </c>
    </row>
    <row r="15" spans="1:2" ht="17.25" customHeight="1" x14ac:dyDescent="0.25">
      <c r="A15" s="75" t="s">
        <v>21</v>
      </c>
    </row>
    <row r="16" spans="1:2" ht="17.25" customHeight="1" x14ac:dyDescent="0.25">
      <c r="A16" s="75"/>
    </row>
    <row r="17" spans="1:1" ht="23.25" customHeight="1" x14ac:dyDescent="0.25">
      <c r="A17" s="73" t="s">
        <v>22</v>
      </c>
    </row>
    <row r="18" spans="1:1" ht="17.25" customHeight="1" x14ac:dyDescent="0.25">
      <c r="A18" s="77" t="s">
        <v>10</v>
      </c>
    </row>
    <row r="19" spans="1:1" ht="17.25" customHeight="1" x14ac:dyDescent="0.25">
      <c r="A19" s="77" t="s">
        <v>26</v>
      </c>
    </row>
    <row r="20" spans="1:1" ht="17.25" customHeight="1" x14ac:dyDescent="0.25">
      <c r="A20" s="106" t="s">
        <v>118</v>
      </c>
    </row>
    <row r="21" spans="1:1" ht="17.25" customHeight="1" x14ac:dyDescent="0.25">
      <c r="A21" s="78"/>
    </row>
    <row r="22" spans="1:1" ht="23.25" customHeight="1" x14ac:dyDescent="0.25">
      <c r="A22" s="73" t="s">
        <v>11</v>
      </c>
    </row>
    <row r="23" spans="1:1" ht="17.25" customHeight="1" x14ac:dyDescent="0.25">
      <c r="A23" s="78" t="s">
        <v>85</v>
      </c>
    </row>
    <row r="24" spans="1:1" ht="17.25" customHeight="1" x14ac:dyDescent="0.25">
      <c r="A24" s="78"/>
    </row>
    <row r="25" spans="1:1" ht="23.25" customHeight="1" x14ac:dyDescent="0.25">
      <c r="A25" s="73" t="s">
        <v>54</v>
      </c>
    </row>
    <row r="26" spans="1:1" ht="17.25" customHeight="1" x14ac:dyDescent="0.25">
      <c r="A26" s="79" t="s">
        <v>60</v>
      </c>
    </row>
    <row r="27" spans="1:1" ht="32.25" customHeight="1" x14ac:dyDescent="0.25">
      <c r="A27" s="77" t="s">
        <v>112</v>
      </c>
    </row>
    <row r="28" spans="1:1" ht="17.25" customHeight="1" x14ac:dyDescent="0.25">
      <c r="A28" s="79" t="s">
        <v>55</v>
      </c>
    </row>
    <row r="29" spans="1:1" ht="32.25" customHeight="1" x14ac:dyDescent="0.25">
      <c r="A29" s="77" t="s">
        <v>150</v>
      </c>
    </row>
    <row r="30" spans="1:1" ht="17.25" customHeight="1" x14ac:dyDescent="0.25">
      <c r="A30" s="79" t="s">
        <v>12</v>
      </c>
    </row>
    <row r="31" spans="1:1" ht="17.25" customHeight="1" x14ac:dyDescent="0.25">
      <c r="A31" s="77" t="s">
        <v>56</v>
      </c>
    </row>
    <row r="32" spans="1:1" ht="17.25" customHeight="1" x14ac:dyDescent="0.25">
      <c r="A32" s="79" t="s">
        <v>57</v>
      </c>
    </row>
    <row r="33" spans="1:1" ht="32.25" customHeight="1" x14ac:dyDescent="0.25">
      <c r="A33" s="80" t="s">
        <v>58</v>
      </c>
    </row>
    <row r="34" spans="1:1" ht="32.25" customHeight="1" x14ac:dyDescent="0.25">
      <c r="A34" s="81" t="s">
        <v>23</v>
      </c>
    </row>
    <row r="35" spans="1:1" ht="17.25" customHeight="1" x14ac:dyDescent="0.25">
      <c r="A35" s="79" t="s">
        <v>47</v>
      </c>
    </row>
    <row r="36" spans="1:1" ht="32.25" customHeight="1" x14ac:dyDescent="0.25">
      <c r="A36" s="77" t="s">
        <v>130</v>
      </c>
    </row>
    <row r="37" spans="1:1" ht="32.25" customHeight="1" x14ac:dyDescent="0.25">
      <c r="A37" s="80" t="s">
        <v>25</v>
      </c>
    </row>
    <row r="38" spans="1:1" ht="32.25" customHeight="1" x14ac:dyDescent="0.25">
      <c r="A38" s="77" t="s">
        <v>61</v>
      </c>
    </row>
    <row r="39" spans="1:1" ht="17.25" customHeight="1" x14ac:dyDescent="0.25">
      <c r="A39" s="81"/>
    </row>
    <row r="40" spans="1:1" ht="22.5" customHeight="1" x14ac:dyDescent="0.25">
      <c r="A40" s="73" t="s">
        <v>5</v>
      </c>
    </row>
    <row r="41" spans="1:1" ht="17.25" customHeight="1" x14ac:dyDescent="0.25">
      <c r="A41" s="86" t="s">
        <v>120</v>
      </c>
    </row>
    <row r="42" spans="1:1" ht="17.25" customHeight="1" x14ac:dyDescent="0.25">
      <c r="A42" s="82" t="s">
        <v>68</v>
      </c>
    </row>
    <row r="43" spans="1:1" ht="17.25" customHeight="1" x14ac:dyDescent="0.25">
      <c r="A43" s="83" t="s">
        <v>131</v>
      </c>
    </row>
    <row r="44" spans="1:1" ht="32.25" customHeight="1" x14ac:dyDescent="0.25">
      <c r="A44" s="83" t="s">
        <v>103</v>
      </c>
    </row>
    <row r="45" spans="1:1" ht="32.25" customHeight="1" x14ac:dyDescent="0.25">
      <c r="A45" s="83" t="s">
        <v>69</v>
      </c>
    </row>
    <row r="46" spans="1:1" ht="17.25" customHeight="1" x14ac:dyDescent="0.25">
      <c r="A46" s="84" t="s">
        <v>132</v>
      </c>
    </row>
    <row r="47" spans="1:1" ht="32.25" customHeight="1" x14ac:dyDescent="0.25">
      <c r="A47" s="80" t="s">
        <v>70</v>
      </c>
    </row>
    <row r="48" spans="1:1" ht="32.25" customHeight="1" x14ac:dyDescent="0.25">
      <c r="A48" s="80" t="s">
        <v>62</v>
      </c>
    </row>
    <row r="49" spans="1:1" ht="32.25" customHeight="1" x14ac:dyDescent="0.25">
      <c r="A49" s="83" t="s">
        <v>151</v>
      </c>
    </row>
    <row r="50" spans="1:1" ht="17.25" customHeight="1" x14ac:dyDescent="0.25">
      <c r="A50" s="83" t="s">
        <v>71</v>
      </c>
    </row>
    <row r="51" spans="1:1" ht="17.25" customHeight="1" x14ac:dyDescent="0.25">
      <c r="A51" s="83" t="s">
        <v>24</v>
      </c>
    </row>
    <row r="52" spans="1:1" ht="17.25" customHeight="1" x14ac:dyDescent="0.25">
      <c r="A52" s="83"/>
    </row>
    <row r="53" spans="1:1" ht="22.5" customHeight="1" x14ac:dyDescent="0.25">
      <c r="A53" s="73" t="s">
        <v>59</v>
      </c>
    </row>
    <row r="54" spans="1:1" ht="32.25" customHeight="1" x14ac:dyDescent="0.25">
      <c r="A54" s="155" t="s">
        <v>121</v>
      </c>
    </row>
    <row r="55" spans="1:1" ht="17.25" customHeight="1" x14ac:dyDescent="0.25">
      <c r="A55" s="85" t="s">
        <v>122</v>
      </c>
    </row>
    <row r="56" spans="1:1" ht="17.25" customHeight="1" x14ac:dyDescent="0.25">
      <c r="A56" s="86" t="s">
        <v>75</v>
      </c>
    </row>
    <row r="57" spans="1:1" ht="17.25" customHeight="1" x14ac:dyDescent="0.25">
      <c r="A57" s="106" t="s">
        <v>123</v>
      </c>
    </row>
    <row r="58" spans="1:1" ht="17.25" customHeight="1" x14ac:dyDescent="0.25">
      <c r="A58" s="87" t="s">
        <v>74</v>
      </c>
    </row>
    <row r="59" spans="1:1" x14ac:dyDescent="0.25"/>
    <row r="60" spans="1:1" hidden="1" x14ac:dyDescent="0.25"/>
    <row r="61" spans="1:1" hidden="1" x14ac:dyDescent="0.25">
      <c r="A61" s="88"/>
    </row>
  </sheetData>
  <sheetProtection sheet="1" objects="1" scenarios="1"/>
  <hyperlinks>
    <hyperlink ref="A20" r:id="rId1" xr:uid="{00000000-0004-0000-0000-000000000000}"/>
    <hyperlink ref="A41" r:id="rId2" xr:uid="{00000000-0004-0000-0000-000001000000}"/>
    <hyperlink ref="A55" r:id="rId3" xr:uid="{00000000-0004-0000-0000-000002000000}"/>
    <hyperlink ref="A56" r:id="rId4" display="mailto:info@data.govt.nz" xr:uid="{00000000-0004-0000-0000-000003000000}"/>
    <hyperlink ref="A58" r:id="rId5" display="http://www.ssc.govt.nz/ce-expenses-disclosure" xr:uid="{00000000-0004-0000-0000-000004000000}"/>
    <hyperlink ref="A2" r:id="rId6" display="http://www.ssc.govt.nz/sites/all/files/ce-expense-disclosures-guide-agency-staff-2017.docx" xr:uid="{00000000-0004-0000-0000-000005000000}"/>
    <hyperlink ref="A54" r:id="rId7" display="http://www.ssc.govt.nz/sites/all/files/ce-expense-disclosures-guide-agency-staff-2017.docx" xr:uid="{00000000-0004-0000-0000-000006000000}"/>
    <hyperlink ref="A57" r:id="rId8" display="They are posted on agency websites and linked to www.data.govt.nz. See: https://www.data.govt.nz/toolkit/how-do-i-add-or-update-our-chief-executive-expenses/" xr:uid="{00000000-0004-0000-0000-000007000000}"/>
  </hyperlinks>
  <pageMargins left="0.70866141732283472" right="0.70866141732283472" top="0.74803149606299213" bottom="0.74803149606299213" header="0.31496062992125984" footer="0.31496062992125984"/>
  <pageSetup paperSize="8" orientation="landscape" r:id="rId9"/>
  <headerFooter>
    <oddFooter>&amp;LCE Expense Disclosure Workbook 2018&amp;RWorksheet - Guidance</oddFooter>
  </headerFooter>
  <legacyDrawing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A1:K76"/>
  <sheetViews>
    <sheetView tabSelected="1" zoomScaleNormal="100" workbookViewId="0">
      <selection activeCell="C11" sqref="C11"/>
    </sheetView>
  </sheetViews>
  <sheetFormatPr defaultColWidth="0" defaultRowHeight="13.2" zeroHeight="1" x14ac:dyDescent="0.25"/>
  <cols>
    <col min="1" max="1" width="35.6640625" style="17" customWidth="1"/>
    <col min="2" max="2" width="21.5546875" style="17" customWidth="1"/>
    <col min="3" max="3" width="33.5546875" style="17" customWidth="1"/>
    <col min="4" max="4" width="4.44140625" style="17" customWidth="1"/>
    <col min="5" max="5" width="29" style="17" customWidth="1"/>
    <col min="6" max="6" width="19" style="17" customWidth="1"/>
    <col min="7" max="7" width="42" style="17" customWidth="1"/>
    <col min="8" max="11" width="9.109375" style="17" hidden="1" customWidth="1"/>
    <col min="12" max="16384" width="9.109375" style="17" hidden="1"/>
  </cols>
  <sheetData>
    <row r="1" spans="1:11" ht="26.25" customHeight="1" x14ac:dyDescent="0.25">
      <c r="A1" s="159" t="s">
        <v>98</v>
      </c>
      <c r="B1" s="159"/>
      <c r="C1" s="159"/>
      <c r="D1" s="159"/>
      <c r="E1" s="159"/>
      <c r="F1" s="159"/>
      <c r="G1" s="48"/>
      <c r="H1" s="48"/>
      <c r="I1" s="48"/>
      <c r="J1" s="48"/>
      <c r="K1" s="48"/>
    </row>
    <row r="2" spans="1:11" ht="21" customHeight="1" x14ac:dyDescent="0.25">
      <c r="A2" s="4" t="s">
        <v>2</v>
      </c>
      <c r="B2" s="160" t="s">
        <v>168</v>
      </c>
      <c r="C2" s="160"/>
      <c r="D2" s="160"/>
      <c r="E2" s="160"/>
      <c r="F2" s="160"/>
      <c r="G2" s="48"/>
      <c r="H2" s="48"/>
      <c r="I2" s="48"/>
      <c r="J2" s="48"/>
      <c r="K2" s="48"/>
    </row>
    <row r="3" spans="1:11" ht="21" customHeight="1" x14ac:dyDescent="0.25">
      <c r="A3" s="4" t="s">
        <v>99</v>
      </c>
      <c r="B3" s="160" t="s">
        <v>169</v>
      </c>
      <c r="C3" s="160"/>
      <c r="D3" s="160"/>
      <c r="E3" s="160"/>
      <c r="F3" s="160"/>
      <c r="G3" s="48"/>
      <c r="H3" s="48"/>
      <c r="I3" s="48"/>
      <c r="J3" s="48"/>
      <c r="K3" s="48"/>
    </row>
    <row r="4" spans="1:11" ht="21" customHeight="1" x14ac:dyDescent="0.25">
      <c r="A4" s="4" t="s">
        <v>79</v>
      </c>
      <c r="B4" s="161">
        <v>43282</v>
      </c>
      <c r="C4" s="161"/>
      <c r="D4" s="161"/>
      <c r="E4" s="161"/>
      <c r="F4" s="161"/>
      <c r="G4" s="48"/>
      <c r="H4" s="48"/>
      <c r="I4" s="48"/>
      <c r="J4" s="48"/>
      <c r="K4" s="48"/>
    </row>
    <row r="5" spans="1:11" ht="21" customHeight="1" x14ac:dyDescent="0.25">
      <c r="A5" s="4" t="s">
        <v>80</v>
      </c>
      <c r="B5" s="161">
        <v>43646</v>
      </c>
      <c r="C5" s="161"/>
      <c r="D5" s="161"/>
      <c r="E5" s="161"/>
      <c r="F5" s="161"/>
      <c r="G5" s="48"/>
      <c r="H5" s="48"/>
      <c r="I5" s="48"/>
      <c r="J5" s="48"/>
      <c r="K5" s="48"/>
    </row>
    <row r="6" spans="1:11" ht="21" customHeight="1" x14ac:dyDescent="0.25">
      <c r="A6" s="4" t="s">
        <v>104</v>
      </c>
      <c r="B6" s="158" t="str">
        <f>IF(AND(Travel!B7&lt;&gt;A30,Hospitality!B7&lt;&gt;A30,'All other expenses'!B7&lt;&gt;A30,'Gifts and benefits'!B7&lt;&gt;A30),A31,IF(AND(Travel!B7=A30,Hospitality!B7=A30,'All other expenses'!B7=A30,'Gifts and benefits'!B7=A30),A33,A32))</f>
        <v>Data and totals checked on all sheets</v>
      </c>
      <c r="C6" s="158"/>
      <c r="D6" s="158"/>
      <c r="E6" s="158"/>
      <c r="F6" s="158"/>
      <c r="G6" s="36"/>
      <c r="H6" s="48"/>
      <c r="I6" s="48"/>
      <c r="J6" s="48"/>
      <c r="K6" s="48"/>
    </row>
    <row r="7" spans="1:11" ht="21" customHeight="1" x14ac:dyDescent="0.25">
      <c r="A7" s="4" t="s">
        <v>133</v>
      </c>
      <c r="B7" s="157" t="s">
        <v>63</v>
      </c>
      <c r="C7" s="157"/>
      <c r="D7" s="157"/>
      <c r="E7" s="157"/>
      <c r="F7" s="157"/>
      <c r="G7" s="36"/>
      <c r="H7" s="48"/>
      <c r="I7" s="48"/>
      <c r="J7" s="48"/>
      <c r="K7" s="48"/>
    </row>
    <row r="8" spans="1:11" ht="21" customHeight="1" x14ac:dyDescent="0.25">
      <c r="A8" s="4" t="s">
        <v>100</v>
      </c>
      <c r="B8" s="157" t="s">
        <v>170</v>
      </c>
      <c r="C8" s="157"/>
      <c r="D8" s="157"/>
      <c r="E8" s="157"/>
      <c r="F8" s="157"/>
      <c r="G8" s="36"/>
      <c r="H8" s="48"/>
      <c r="I8" s="48"/>
      <c r="J8" s="48"/>
      <c r="K8" s="48"/>
    </row>
    <row r="9" spans="1:11" ht="66.75" customHeight="1" x14ac:dyDescent="0.25">
      <c r="A9" s="156" t="s">
        <v>125</v>
      </c>
      <c r="B9" s="156"/>
      <c r="C9" s="156"/>
      <c r="D9" s="156"/>
      <c r="E9" s="156"/>
      <c r="F9" s="156"/>
      <c r="G9" s="36"/>
      <c r="H9" s="48"/>
      <c r="I9" s="48"/>
      <c r="J9" s="48"/>
      <c r="K9" s="48"/>
    </row>
    <row r="10" spans="1:11" s="154" customFormat="1" ht="36" customHeight="1" x14ac:dyDescent="0.25">
      <c r="A10" s="148" t="s">
        <v>48</v>
      </c>
      <c r="B10" s="149" t="s">
        <v>31</v>
      </c>
      <c r="C10" s="149" t="s">
        <v>65</v>
      </c>
      <c r="D10" s="150"/>
      <c r="E10" s="151" t="s">
        <v>47</v>
      </c>
      <c r="F10" s="152" t="s">
        <v>72</v>
      </c>
      <c r="G10" s="153"/>
      <c r="H10" s="153"/>
      <c r="I10" s="153"/>
      <c r="J10" s="153"/>
      <c r="K10" s="153"/>
    </row>
    <row r="11" spans="1:11" ht="27.75" customHeight="1" x14ac:dyDescent="0.3">
      <c r="A11" s="11" t="s">
        <v>84</v>
      </c>
      <c r="B11" s="99">
        <f>B15+B16+B17</f>
        <v>61659.939999999995</v>
      </c>
      <c r="C11" s="107" t="str">
        <f>IF(Travel!B6="",A34,Travel!B6)</f>
        <v>Figures include GST (where applicable)</v>
      </c>
      <c r="D11" s="8"/>
      <c r="E11" s="11" t="s">
        <v>95</v>
      </c>
      <c r="F11" s="58">
        <f>'Gifts and benefits'!C18</f>
        <v>0</v>
      </c>
      <c r="G11" s="49"/>
      <c r="H11" s="49"/>
      <c r="I11" s="49"/>
      <c r="J11" s="49"/>
      <c r="K11" s="49"/>
    </row>
    <row r="12" spans="1:11" ht="27.75" customHeight="1" x14ac:dyDescent="0.3">
      <c r="A12" s="11" t="s">
        <v>12</v>
      </c>
      <c r="B12" s="99">
        <f>Hospitality!B17</f>
        <v>1122.71</v>
      </c>
      <c r="C12" s="107" t="str">
        <f>IF(Hospitality!B6="",A34,Hospitality!B6)</f>
        <v>Figures include GST (where applicable)</v>
      </c>
      <c r="D12" s="8"/>
      <c r="E12" s="11" t="s">
        <v>96</v>
      </c>
      <c r="F12" s="58">
        <f>'Gifts and benefits'!C19</f>
        <v>0</v>
      </c>
      <c r="G12" s="49"/>
      <c r="H12" s="49"/>
      <c r="I12" s="49"/>
      <c r="J12" s="49"/>
      <c r="K12" s="49"/>
    </row>
    <row r="13" spans="1:11" ht="27.75" customHeight="1" x14ac:dyDescent="0.25">
      <c r="A13" s="11" t="s">
        <v>30</v>
      </c>
      <c r="B13" s="99">
        <f>'All other expenses'!B19</f>
        <v>36978.14</v>
      </c>
      <c r="C13" s="107" t="str">
        <f>IF('All other expenses'!B6="",A34,'All other expenses'!B6)</f>
        <v>Figures include GST (where applicable)</v>
      </c>
      <c r="D13" s="8"/>
      <c r="E13" s="11" t="s">
        <v>97</v>
      </c>
      <c r="F13" s="58">
        <f>'Gifts and benefits'!C20</f>
        <v>0</v>
      </c>
      <c r="G13" s="48"/>
      <c r="H13" s="48"/>
      <c r="I13" s="48"/>
      <c r="J13" s="48"/>
      <c r="K13" s="48"/>
    </row>
    <row r="14" spans="1:11" ht="12.75" customHeight="1" x14ac:dyDescent="0.25">
      <c r="A14" s="10"/>
      <c r="B14" s="100"/>
      <c r="C14" s="108"/>
      <c r="D14" s="59"/>
      <c r="E14" s="8"/>
      <c r="F14" s="60"/>
      <c r="G14" s="28"/>
      <c r="H14" s="28"/>
      <c r="I14" s="28"/>
      <c r="J14" s="28"/>
      <c r="K14" s="28"/>
    </row>
    <row r="15" spans="1:11" ht="27.75" customHeight="1" x14ac:dyDescent="0.25">
      <c r="A15" s="12" t="s">
        <v>45</v>
      </c>
      <c r="B15" s="101">
        <f>Travel!B56</f>
        <v>45480.029999999992</v>
      </c>
      <c r="C15" s="109" t="str">
        <f>C11</f>
        <v>Figures include GST (where applicable)</v>
      </c>
      <c r="D15" s="8"/>
      <c r="E15" s="8"/>
      <c r="F15" s="60"/>
      <c r="G15" s="48"/>
      <c r="H15" s="48"/>
      <c r="I15" s="48"/>
      <c r="J15" s="48"/>
      <c r="K15" s="48"/>
    </row>
    <row r="16" spans="1:11" ht="27.75" customHeight="1" x14ac:dyDescent="0.25">
      <c r="A16" s="12" t="s">
        <v>91</v>
      </c>
      <c r="B16" s="101">
        <f>Travel!B223</f>
        <v>16070.62</v>
      </c>
      <c r="C16" s="109" t="str">
        <f>C11</f>
        <v>Figures include GST (where applicable)</v>
      </c>
      <c r="D16" s="61"/>
      <c r="E16" s="8"/>
      <c r="F16" s="62"/>
      <c r="G16" s="48"/>
      <c r="H16" s="48"/>
      <c r="I16" s="48"/>
      <c r="J16" s="48"/>
      <c r="K16" s="48"/>
    </row>
    <row r="17" spans="1:11" ht="27.75" customHeight="1" x14ac:dyDescent="0.25">
      <c r="A17" s="12" t="s">
        <v>46</v>
      </c>
      <c r="B17" s="101">
        <f>Travel!B241</f>
        <v>109.28999999999999</v>
      </c>
      <c r="C17" s="109" t="str">
        <f>C11</f>
        <v>Figures include GST (where applicable)</v>
      </c>
      <c r="D17" s="8"/>
      <c r="E17" s="8"/>
      <c r="F17" s="62"/>
      <c r="G17" s="48"/>
      <c r="H17" s="48"/>
      <c r="I17" s="48"/>
      <c r="J17" s="48"/>
      <c r="K17" s="48"/>
    </row>
    <row r="18" spans="1:11" ht="27.75" customHeight="1" x14ac:dyDescent="0.25">
      <c r="A18" s="29"/>
      <c r="B18" s="24"/>
      <c r="C18" s="29"/>
      <c r="D18" s="7"/>
      <c r="E18" s="7"/>
      <c r="F18" s="63"/>
      <c r="G18" s="64"/>
      <c r="H18" s="64"/>
      <c r="I18" s="64"/>
      <c r="J18" s="64"/>
      <c r="K18" s="64"/>
    </row>
    <row r="19" spans="1:11" x14ac:dyDescent="0.25">
      <c r="A19" s="54" t="s">
        <v>8</v>
      </c>
      <c r="B19" s="27"/>
      <c r="C19" s="28"/>
      <c r="D19" s="29"/>
      <c r="E19" s="29"/>
      <c r="F19" s="29"/>
      <c r="G19" s="29"/>
      <c r="H19" s="29"/>
      <c r="I19" s="29"/>
      <c r="J19" s="29"/>
      <c r="K19" s="29"/>
    </row>
    <row r="20" spans="1:11" x14ac:dyDescent="0.25">
      <c r="A20" s="25" t="s">
        <v>9</v>
      </c>
      <c r="B20" s="55"/>
      <c r="C20" s="55"/>
      <c r="D20" s="28"/>
      <c r="E20" s="28"/>
      <c r="F20" s="28"/>
      <c r="G20" s="29"/>
      <c r="H20" s="29"/>
      <c r="I20" s="29"/>
      <c r="J20" s="29"/>
      <c r="K20" s="29"/>
    </row>
    <row r="21" spans="1:11" ht="12.6" customHeight="1" x14ac:dyDescent="0.25">
      <c r="A21" s="25" t="s">
        <v>66</v>
      </c>
      <c r="B21" s="55"/>
      <c r="C21" s="55"/>
      <c r="D21" s="22"/>
      <c r="E21" s="29"/>
      <c r="F21" s="29"/>
      <c r="G21" s="29"/>
      <c r="H21" s="29"/>
      <c r="I21" s="29"/>
      <c r="J21" s="29"/>
      <c r="K21" s="29"/>
    </row>
    <row r="22" spans="1:11" ht="12.6" customHeight="1" x14ac:dyDescent="0.25">
      <c r="A22" s="25" t="s">
        <v>81</v>
      </c>
      <c r="B22" s="55"/>
      <c r="C22" s="55"/>
      <c r="D22" s="22"/>
      <c r="E22" s="29"/>
      <c r="F22" s="29"/>
      <c r="G22" s="29"/>
      <c r="H22" s="29"/>
      <c r="I22" s="29"/>
      <c r="J22" s="29"/>
      <c r="K22" s="29"/>
    </row>
    <row r="23" spans="1:11" ht="12.6" customHeight="1" x14ac:dyDescent="0.25">
      <c r="A23" s="25" t="s">
        <v>101</v>
      </c>
      <c r="B23" s="55"/>
      <c r="C23" s="55"/>
      <c r="D23" s="22"/>
      <c r="E23" s="29"/>
      <c r="F23" s="29"/>
      <c r="G23" s="29"/>
      <c r="H23" s="29"/>
      <c r="I23" s="29"/>
      <c r="J23" s="29"/>
      <c r="K23" s="29"/>
    </row>
    <row r="24" spans="1:11" x14ac:dyDescent="0.25">
      <c r="A24" s="42"/>
      <c r="B24" s="29"/>
      <c r="C24" s="29"/>
      <c r="D24" s="29"/>
      <c r="E24" s="29"/>
      <c r="F24" s="48"/>
      <c r="G24" s="48"/>
      <c r="H24" s="48"/>
      <c r="I24" s="48"/>
      <c r="J24" s="48"/>
      <c r="K24" s="48"/>
    </row>
    <row r="25" spans="1:11" hidden="1" x14ac:dyDescent="0.25">
      <c r="A25" s="15" t="s">
        <v>141</v>
      </c>
      <c r="B25" s="16"/>
      <c r="C25" s="16"/>
      <c r="D25" s="16"/>
      <c r="E25" s="16"/>
      <c r="F25" s="16"/>
      <c r="G25" s="48"/>
      <c r="H25" s="48"/>
      <c r="I25" s="48"/>
      <c r="J25" s="48"/>
      <c r="K25" s="48"/>
    </row>
    <row r="26" spans="1:11" ht="12.75" hidden="1" customHeight="1" x14ac:dyDescent="0.25">
      <c r="A26" s="14" t="s">
        <v>157</v>
      </c>
      <c r="B26" s="6"/>
      <c r="C26" s="6"/>
      <c r="D26" s="14"/>
      <c r="E26" s="14"/>
      <c r="F26" s="14"/>
      <c r="G26" s="48"/>
      <c r="H26" s="48"/>
      <c r="I26" s="48"/>
      <c r="J26" s="48"/>
      <c r="K26" s="48"/>
    </row>
    <row r="27" spans="1:11" hidden="1" x14ac:dyDescent="0.25">
      <c r="A27" s="13" t="s">
        <v>64</v>
      </c>
      <c r="B27" s="13"/>
      <c r="C27" s="13"/>
      <c r="D27" s="13"/>
      <c r="E27" s="13"/>
      <c r="F27" s="13"/>
      <c r="G27" s="48"/>
      <c r="H27" s="48"/>
      <c r="I27" s="48"/>
      <c r="J27" s="48"/>
      <c r="K27" s="48"/>
    </row>
    <row r="28" spans="1:11" hidden="1" x14ac:dyDescent="0.25">
      <c r="A28" s="13" t="s">
        <v>28</v>
      </c>
      <c r="B28" s="13"/>
      <c r="C28" s="13"/>
      <c r="D28" s="13"/>
      <c r="E28" s="13"/>
      <c r="F28" s="13"/>
      <c r="G28" s="48"/>
      <c r="H28" s="48"/>
      <c r="I28" s="48"/>
      <c r="J28" s="48"/>
      <c r="K28" s="48"/>
    </row>
    <row r="29" spans="1:11" hidden="1" x14ac:dyDescent="0.25">
      <c r="A29" s="14" t="s">
        <v>115</v>
      </c>
      <c r="B29" s="14"/>
      <c r="C29" s="14"/>
      <c r="D29" s="14"/>
      <c r="E29" s="14"/>
      <c r="F29" s="14"/>
      <c r="G29" s="48"/>
      <c r="H29" s="48"/>
      <c r="I29" s="48"/>
      <c r="J29" s="48"/>
      <c r="K29" s="48"/>
    </row>
    <row r="30" spans="1:11" hidden="1" x14ac:dyDescent="0.25">
      <c r="A30" s="14" t="s">
        <v>116</v>
      </c>
      <c r="B30" s="14"/>
      <c r="C30" s="14"/>
      <c r="D30" s="14"/>
      <c r="E30" s="14"/>
      <c r="F30" s="14"/>
      <c r="G30" s="48"/>
      <c r="H30" s="48"/>
      <c r="I30" s="48"/>
      <c r="J30" s="48"/>
      <c r="K30" s="48"/>
    </row>
    <row r="31" spans="1:11" hidden="1" x14ac:dyDescent="0.25">
      <c r="A31" s="13" t="s">
        <v>106</v>
      </c>
      <c r="B31" s="13"/>
      <c r="C31" s="13"/>
      <c r="D31" s="13"/>
      <c r="E31" s="13"/>
      <c r="F31" s="13"/>
      <c r="G31" s="48"/>
      <c r="H31" s="48"/>
      <c r="I31" s="48"/>
      <c r="J31" s="48"/>
      <c r="K31" s="48"/>
    </row>
    <row r="32" spans="1:11" hidden="1" x14ac:dyDescent="0.25">
      <c r="A32" s="13" t="s">
        <v>107</v>
      </c>
      <c r="B32" s="13"/>
      <c r="C32" s="13"/>
      <c r="D32" s="13"/>
      <c r="E32" s="13"/>
      <c r="F32" s="13"/>
      <c r="G32" s="48"/>
      <c r="H32" s="48"/>
      <c r="I32" s="48"/>
      <c r="J32" s="48"/>
      <c r="K32" s="48"/>
    </row>
    <row r="33" spans="1:11" hidden="1" x14ac:dyDescent="0.25">
      <c r="A33" s="13" t="s">
        <v>105</v>
      </c>
      <c r="B33" s="13"/>
      <c r="C33" s="13"/>
      <c r="D33" s="13"/>
      <c r="E33" s="13"/>
      <c r="F33" s="13"/>
      <c r="G33" s="48"/>
      <c r="H33" s="48"/>
      <c r="I33" s="48"/>
      <c r="J33" s="48"/>
      <c r="K33" s="48"/>
    </row>
    <row r="34" spans="1:11" hidden="1" x14ac:dyDescent="0.25">
      <c r="A34" s="14" t="s">
        <v>67</v>
      </c>
      <c r="B34" s="14"/>
      <c r="C34" s="14"/>
      <c r="D34" s="14"/>
      <c r="E34" s="14"/>
      <c r="F34" s="14"/>
      <c r="G34" s="48"/>
      <c r="H34" s="48"/>
      <c r="I34" s="48"/>
      <c r="J34" s="48"/>
      <c r="K34" s="48"/>
    </row>
    <row r="35" spans="1:11" hidden="1" x14ac:dyDescent="0.25">
      <c r="A35" s="14" t="s">
        <v>73</v>
      </c>
      <c r="B35" s="14"/>
      <c r="C35" s="14"/>
      <c r="D35" s="14"/>
      <c r="E35" s="14"/>
      <c r="F35" s="14"/>
      <c r="G35" s="48"/>
      <c r="H35" s="48"/>
      <c r="I35" s="48"/>
      <c r="J35" s="48"/>
      <c r="K35" s="48"/>
    </row>
    <row r="36" spans="1:11" hidden="1" x14ac:dyDescent="0.25">
      <c r="A36" s="104" t="s">
        <v>94</v>
      </c>
      <c r="B36" s="103"/>
      <c r="C36" s="103"/>
      <c r="D36" s="103"/>
      <c r="E36" s="103"/>
      <c r="F36" s="103"/>
      <c r="G36" s="48"/>
      <c r="H36" s="48"/>
      <c r="I36" s="48"/>
      <c r="J36" s="48"/>
      <c r="K36" s="48"/>
    </row>
    <row r="37" spans="1:11" hidden="1" x14ac:dyDescent="0.25">
      <c r="A37" s="104" t="s">
        <v>63</v>
      </c>
      <c r="B37" s="103"/>
      <c r="C37" s="103"/>
      <c r="D37" s="103"/>
      <c r="E37" s="103"/>
      <c r="F37" s="103"/>
      <c r="G37" s="48"/>
      <c r="H37" s="48"/>
      <c r="I37" s="48"/>
      <c r="J37" s="48"/>
      <c r="K37" s="48"/>
    </row>
    <row r="38" spans="1:11" hidden="1" x14ac:dyDescent="0.25">
      <c r="A38" s="65" t="s">
        <v>38</v>
      </c>
      <c r="B38" s="5"/>
      <c r="C38" s="5"/>
      <c r="D38" s="5"/>
      <c r="E38" s="5"/>
      <c r="F38" s="5"/>
      <c r="G38" s="48"/>
      <c r="H38" s="48"/>
      <c r="I38" s="48"/>
      <c r="J38" s="48"/>
      <c r="K38" s="48"/>
    </row>
    <row r="39" spans="1:11" hidden="1" x14ac:dyDescent="0.25">
      <c r="A39" s="66" t="s">
        <v>39</v>
      </c>
      <c r="B39" s="5"/>
      <c r="C39" s="5"/>
      <c r="D39" s="5"/>
      <c r="E39" s="5"/>
      <c r="F39" s="5"/>
      <c r="G39" s="48"/>
      <c r="H39" s="48"/>
      <c r="I39" s="48"/>
      <c r="J39" s="48"/>
      <c r="K39" s="48"/>
    </row>
    <row r="40" spans="1:11" hidden="1" x14ac:dyDescent="0.25">
      <c r="A40" s="66" t="s">
        <v>41</v>
      </c>
      <c r="B40" s="5"/>
      <c r="C40" s="5"/>
      <c r="D40" s="5"/>
      <c r="E40" s="5"/>
      <c r="F40" s="5"/>
      <c r="G40" s="48"/>
      <c r="H40" s="48"/>
      <c r="I40" s="48"/>
      <c r="J40" s="48"/>
      <c r="K40" s="48"/>
    </row>
    <row r="41" spans="1:11" hidden="1" x14ac:dyDescent="0.25">
      <c r="A41" s="66" t="s">
        <v>40</v>
      </c>
      <c r="B41" s="5"/>
      <c r="C41" s="5"/>
      <c r="D41" s="5"/>
      <c r="E41" s="5"/>
      <c r="F41" s="5"/>
      <c r="G41" s="48"/>
      <c r="H41" s="48"/>
      <c r="I41" s="48"/>
      <c r="J41" s="48"/>
      <c r="K41" s="48"/>
    </row>
    <row r="42" spans="1:11" hidden="1" x14ac:dyDescent="0.25">
      <c r="A42" s="66" t="s">
        <v>42</v>
      </c>
      <c r="B42" s="5"/>
      <c r="C42" s="5"/>
      <c r="D42" s="5"/>
      <c r="E42" s="5"/>
      <c r="F42" s="5"/>
      <c r="G42" s="48"/>
      <c r="H42" s="48"/>
      <c r="I42" s="48"/>
      <c r="J42" s="48"/>
      <c r="K42" s="48"/>
    </row>
    <row r="43" spans="1:11" hidden="1" x14ac:dyDescent="0.25">
      <c r="A43" s="66" t="s">
        <v>43</v>
      </c>
      <c r="B43" s="5"/>
      <c r="C43" s="5"/>
      <c r="D43" s="5"/>
      <c r="E43" s="5"/>
      <c r="F43" s="5"/>
      <c r="G43" s="48"/>
      <c r="H43" s="48"/>
      <c r="I43" s="48"/>
      <c r="J43" s="48"/>
      <c r="K43" s="48"/>
    </row>
    <row r="44" spans="1:11" hidden="1" x14ac:dyDescent="0.25">
      <c r="A44" s="105" t="s">
        <v>36</v>
      </c>
      <c r="B44" s="103"/>
      <c r="C44" s="103"/>
      <c r="D44" s="103"/>
      <c r="E44" s="103"/>
      <c r="F44" s="103"/>
      <c r="G44" s="48"/>
      <c r="H44" s="48"/>
      <c r="I44" s="48"/>
      <c r="J44" s="48"/>
      <c r="K44" s="48"/>
    </row>
    <row r="45" spans="1:11" hidden="1" x14ac:dyDescent="0.25">
      <c r="A45" s="103" t="s">
        <v>34</v>
      </c>
      <c r="B45" s="103"/>
      <c r="C45" s="103"/>
      <c r="D45" s="103"/>
      <c r="E45" s="103"/>
      <c r="F45" s="103"/>
      <c r="G45" s="48"/>
      <c r="H45" s="48"/>
      <c r="I45" s="48"/>
      <c r="J45" s="48"/>
      <c r="K45" s="48"/>
    </row>
    <row r="46" spans="1:11" hidden="1" x14ac:dyDescent="0.25">
      <c r="A46" s="67">
        <v>-20000</v>
      </c>
      <c r="B46" s="5"/>
      <c r="C46" s="5"/>
      <c r="D46" s="5"/>
      <c r="E46" s="5"/>
      <c r="F46" s="5"/>
      <c r="G46" s="48"/>
      <c r="H46" s="48"/>
      <c r="I46" s="48"/>
      <c r="J46" s="48"/>
      <c r="K46" s="48"/>
    </row>
    <row r="47" spans="1:11" ht="26.4" hidden="1" x14ac:dyDescent="0.25">
      <c r="A47" s="142" t="s">
        <v>138</v>
      </c>
      <c r="B47" s="103"/>
      <c r="C47" s="103"/>
      <c r="D47" s="103"/>
      <c r="E47" s="103"/>
      <c r="F47" s="103"/>
      <c r="G47" s="48"/>
      <c r="H47" s="48"/>
      <c r="I47" s="48"/>
      <c r="J47" s="48"/>
      <c r="K47" s="48"/>
    </row>
    <row r="48" spans="1:11" ht="26.4" hidden="1" x14ac:dyDescent="0.25">
      <c r="A48" s="142" t="s">
        <v>137</v>
      </c>
      <c r="B48" s="103"/>
      <c r="C48" s="103"/>
      <c r="D48" s="103"/>
      <c r="E48" s="103"/>
      <c r="F48" s="103"/>
      <c r="G48" s="48"/>
      <c r="H48" s="48"/>
      <c r="I48" s="48"/>
      <c r="J48" s="48"/>
      <c r="K48" s="48"/>
    </row>
    <row r="49" spans="1:11" ht="26.4" hidden="1" x14ac:dyDescent="0.25">
      <c r="A49" s="143" t="s">
        <v>139</v>
      </c>
      <c r="B49" s="5"/>
      <c r="C49" s="5"/>
      <c r="D49" s="5"/>
      <c r="E49" s="5"/>
      <c r="F49" s="5"/>
      <c r="G49" s="48"/>
      <c r="H49" s="48"/>
      <c r="I49" s="48"/>
      <c r="J49" s="48"/>
      <c r="K49" s="48"/>
    </row>
    <row r="50" spans="1:11" ht="26.4" hidden="1" x14ac:dyDescent="0.25">
      <c r="A50" s="143" t="s">
        <v>113</v>
      </c>
      <c r="B50" s="5"/>
      <c r="C50" s="5"/>
      <c r="D50" s="5"/>
      <c r="E50" s="5"/>
      <c r="F50" s="5"/>
      <c r="G50" s="48"/>
      <c r="H50" s="48"/>
      <c r="I50" s="48"/>
      <c r="J50" s="48"/>
      <c r="K50" s="48"/>
    </row>
    <row r="51" spans="1:11" ht="39.6" hidden="1" x14ac:dyDescent="0.25">
      <c r="A51" s="143" t="s">
        <v>114</v>
      </c>
      <c r="B51" s="133"/>
      <c r="C51" s="133"/>
      <c r="D51" s="141"/>
      <c r="E51" s="68"/>
      <c r="F51" s="68"/>
      <c r="G51" s="48"/>
      <c r="H51" s="48"/>
      <c r="I51" s="48"/>
      <c r="J51" s="48"/>
      <c r="K51" s="48"/>
    </row>
    <row r="52" spans="1:11" hidden="1" x14ac:dyDescent="0.25">
      <c r="A52" s="138" t="s">
        <v>117</v>
      </c>
      <c r="B52" s="139"/>
      <c r="C52" s="139"/>
      <c r="D52" s="132"/>
      <c r="E52" s="69"/>
      <c r="F52" s="69" t="b">
        <v>1</v>
      </c>
      <c r="G52" s="48"/>
      <c r="H52" s="48"/>
      <c r="I52" s="48"/>
      <c r="J52" s="48"/>
      <c r="K52" s="48"/>
    </row>
    <row r="53" spans="1:11" hidden="1" x14ac:dyDescent="0.25">
      <c r="A53" s="140" t="s">
        <v>140</v>
      </c>
      <c r="B53" s="138"/>
      <c r="C53" s="138"/>
      <c r="D53" s="138"/>
      <c r="E53" s="69"/>
      <c r="F53" s="69" t="b">
        <v>0</v>
      </c>
      <c r="G53" s="48"/>
      <c r="H53" s="48"/>
      <c r="I53" s="48"/>
      <c r="J53" s="48"/>
      <c r="K53" s="48"/>
    </row>
    <row r="54" spans="1:11" hidden="1" x14ac:dyDescent="0.25">
      <c r="A54" s="144"/>
      <c r="B54" s="134">
        <f>COUNT(Travel!B12:B55)</f>
        <v>40</v>
      </c>
      <c r="C54" s="134"/>
      <c r="D54" s="134">
        <f>COUNTIF(Travel!D12:D55,"*")</f>
        <v>40</v>
      </c>
      <c r="E54" s="135"/>
      <c r="F54" s="135" t="b">
        <f>MIN(B54,D54)=MAX(B54,D54)</f>
        <v>1</v>
      </c>
      <c r="G54" s="48"/>
      <c r="H54" s="48"/>
      <c r="I54" s="48"/>
      <c r="J54" s="48"/>
      <c r="K54" s="48"/>
    </row>
    <row r="55" spans="1:11" hidden="1" x14ac:dyDescent="0.25">
      <c r="A55" s="144" t="s">
        <v>111</v>
      </c>
      <c r="B55" s="134">
        <f>COUNT(Travel!B60:B222)</f>
        <v>159</v>
      </c>
      <c r="C55" s="134"/>
      <c r="D55" s="134">
        <f>COUNTIF(Travel!D60:D222,"*")</f>
        <v>159</v>
      </c>
      <c r="E55" s="135"/>
      <c r="F55" s="135" t="b">
        <f>MIN(B55,D55)=MAX(B55,D55)</f>
        <v>1</v>
      </c>
    </row>
    <row r="56" spans="1:11" hidden="1" x14ac:dyDescent="0.25">
      <c r="A56" s="145"/>
      <c r="B56" s="134">
        <f>COUNT(Travel!B227:B240)</f>
        <v>10</v>
      </c>
      <c r="C56" s="134"/>
      <c r="D56" s="134">
        <f>COUNTIF(Travel!D227:D240,"*")</f>
        <v>10</v>
      </c>
      <c r="E56" s="135"/>
      <c r="F56" s="135" t="b">
        <f>MIN(B56,D56)=MAX(B56,D56)</f>
        <v>1</v>
      </c>
    </row>
    <row r="57" spans="1:11" hidden="1" x14ac:dyDescent="0.25">
      <c r="A57" s="146" t="s">
        <v>109</v>
      </c>
      <c r="B57" s="136">
        <f>COUNT(Hospitality!B11:B16)</f>
        <v>2</v>
      </c>
      <c r="C57" s="136"/>
      <c r="D57" s="136">
        <f>COUNTIF(Hospitality!D11:D16,"*")</f>
        <v>2</v>
      </c>
      <c r="E57" s="137"/>
      <c r="F57" s="137" t="b">
        <f>MIN(B57,D57)=MAX(B57,D57)</f>
        <v>1</v>
      </c>
    </row>
    <row r="58" spans="1:11" hidden="1" x14ac:dyDescent="0.25">
      <c r="A58" s="147" t="s">
        <v>110</v>
      </c>
      <c r="B58" s="135">
        <f>COUNT('All other expenses'!B11:B18)</f>
        <v>3</v>
      </c>
      <c r="C58" s="135"/>
      <c r="D58" s="135">
        <f>COUNTIF('All other expenses'!D11:D18,"*")</f>
        <v>3</v>
      </c>
      <c r="E58" s="135"/>
      <c r="F58" s="135" t="b">
        <f>MIN(B58,D58)=MAX(B58,D58)</f>
        <v>1</v>
      </c>
    </row>
    <row r="59" spans="1:11" hidden="1" x14ac:dyDescent="0.25">
      <c r="A59" s="146" t="s">
        <v>108</v>
      </c>
      <c r="B59" s="136">
        <f>COUNTIF('Gifts and benefits'!B11:B17,"*")</f>
        <v>0</v>
      </c>
      <c r="C59" s="136">
        <f>COUNTIF('Gifts and benefits'!C11:C17,"*")</f>
        <v>0</v>
      </c>
      <c r="D59" s="136"/>
      <c r="E59" s="136">
        <f>COUNTA('Gifts and benefits'!E11:E17)</f>
        <v>0</v>
      </c>
      <c r="F59" s="137" t="b">
        <f>MIN(B59,C59,E59)=MAX(B59,C59,E59)</f>
        <v>1</v>
      </c>
    </row>
    <row r="60" spans="1:11" x14ac:dyDescent="0.25"/>
    <row r="61" spans="1:11" hidden="1" x14ac:dyDescent="0.25"/>
    <row r="62" spans="1:11" hidden="1" x14ac:dyDescent="0.25"/>
    <row r="63" spans="1:11" hidden="1" x14ac:dyDescent="0.25"/>
    <row r="64" spans="1:11" hidden="1" x14ac:dyDescent="0.25"/>
    <row r="65" hidden="1" x14ac:dyDescent="0.25"/>
    <row r="66" hidden="1" x14ac:dyDescent="0.25"/>
    <row r="67" hidden="1" x14ac:dyDescent="0.25"/>
    <row r="68" hidden="1" x14ac:dyDescent="0.25"/>
    <row r="69" hidden="1" x14ac:dyDescent="0.25"/>
    <row r="70" hidden="1" x14ac:dyDescent="0.25"/>
    <row r="71" hidden="1" x14ac:dyDescent="0.25"/>
    <row r="72" hidden="1" x14ac:dyDescent="0.25"/>
    <row r="73" hidden="1" x14ac:dyDescent="0.25"/>
    <row r="74" hidden="1" x14ac:dyDescent="0.25"/>
    <row r="75" hidden="1" x14ac:dyDescent="0.25"/>
    <row r="76" hidden="1" x14ac:dyDescent="0.25"/>
  </sheetData>
  <sheetProtection sheet="1" formatCells="0" insertRows="0" deleteRows="0"/>
  <mergeCells count="9">
    <mergeCell ref="A9:F9"/>
    <mergeCell ref="B7:F7"/>
    <mergeCell ref="B6:F6"/>
    <mergeCell ref="A1:F1"/>
    <mergeCell ref="B2:F2"/>
    <mergeCell ref="B3:F3"/>
    <mergeCell ref="B4:F4"/>
    <mergeCell ref="B5:F5"/>
    <mergeCell ref="B8:F8"/>
  </mergeCells>
  <dataValidations count="6">
    <dataValidation type="list" allowBlank="1" showInputMessage="1" showErrorMessage="1" error="Use the drop down list (at the right of the cell)" prompt="This disclosure must be approved by the Chief Executive - use the drop down list (at right of cell) to indicate whether this has been completed" sqref="B7:F7" xr:uid="{00000000-0002-0000-0100-000000000000}">
      <formula1>$A$36:$A$37</formula1>
    </dataValidation>
    <dataValidation allowBlank="1" showInputMessage="1" showErrorMessage="1" prompt="This disclosure must be approved by another appropriate party (e.g. Audit and Risk Committee member, Board Chair or Chief Financial Officer)_x000a__x000a_Use this cell to indicate who has approved the disclosure" sqref="B8:F8" xr:uid="{00000000-0002-0000-0100-000001000000}"/>
    <dataValidation allowBlank="1" showInputMessage="1" showErrorMessage="1" prompt="Headings on following tabs will pre populate with what you enter here" sqref="B2:F2" xr:uid="{00000000-0002-0000-0100-000002000000}"/>
    <dataValidation allowBlank="1" showInputMessage="1" showErrorMessage="1" prompt="Headings on following tabs will pre populate with what you enter here_x000a__x000a_Create a new workbook for a new Chief Executive" sqref="B3:F3" xr:uid="{00000000-0002-0000-0100-000003000000}"/>
    <dataValidation allowBlank="1" showInputMessage="1" showErrorMessage="1" prompt="Headings on following tabs will pre populate with what you enter here_x000a__x000a_Update if a shorter or different period is covered" sqref="B4:F5" xr:uid="{00000000-0002-0000-0100-000004000000}"/>
    <dataValidation allowBlank="1" showInputMessage="1" showErrorMessage="1" prompt="Totals should accurately sum the content of tables but this may be affected by input method - e.g. hidden or inappropriate data._x000a__x000a_Agencies must confirm the accuracy of their data and totals._x000a__x000a_This cell updates automatically as each worksheet is checked." sqref="B6:F6" xr:uid="{00000000-0002-0000-0100-000005000000}"/>
  </dataValidations>
  <printOptions gridLines="1"/>
  <pageMargins left="0.70866141732283472" right="0.70866141732283472" top="0.74803149606299213" bottom="0.74803149606299213" header="0.31496062992125984" footer="0.31496062992125984"/>
  <pageSetup paperSize="9" scale="92" orientation="landscape" r:id="rId1"/>
  <headerFooter alignWithMargins="0">
    <oddFooter>&amp;LCE Expense Disclosure Workbook 2018&amp;RWorksheet - Summary and sign-off</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39997558519241921"/>
    <pageSetUpPr fitToPage="1"/>
  </sheetPr>
  <dimension ref="A1:M338"/>
  <sheetViews>
    <sheetView zoomScaleNormal="100" workbookViewId="0">
      <selection activeCell="B241" sqref="B241"/>
    </sheetView>
  </sheetViews>
  <sheetFormatPr defaultColWidth="0" defaultRowHeight="13.2" zeroHeight="1" x14ac:dyDescent="0.25"/>
  <cols>
    <col min="1" max="1" width="35.6640625" style="17" customWidth="1"/>
    <col min="2" max="2" width="14.33203125" style="17" customWidth="1"/>
    <col min="3" max="3" width="71.44140625" style="17" customWidth="1"/>
    <col min="4" max="4" width="50" style="17" customWidth="1"/>
    <col min="5" max="5" width="21.44140625" style="17" customWidth="1"/>
    <col min="6" max="6" width="37.5546875" style="17" customWidth="1"/>
    <col min="7" max="9" width="9.109375" style="17" hidden="1" customWidth="1"/>
    <col min="10" max="13" width="0" style="17" hidden="1" customWidth="1"/>
    <col min="14" max="16384" width="9.109375" style="17" hidden="1"/>
  </cols>
  <sheetData>
    <row r="1" spans="1:6" ht="26.25" customHeight="1" x14ac:dyDescent="0.25">
      <c r="A1" s="159" t="s">
        <v>6</v>
      </c>
      <c r="B1" s="159"/>
      <c r="C1" s="159"/>
      <c r="D1" s="159"/>
      <c r="E1" s="159"/>
      <c r="F1" s="48"/>
    </row>
    <row r="2" spans="1:6" ht="21" customHeight="1" x14ac:dyDescent="0.25">
      <c r="A2" s="4" t="s">
        <v>2</v>
      </c>
      <c r="B2" s="162" t="str">
        <f>'Summary and sign-off'!B2:F2</f>
        <v>Office of the Privacy Commissioner</v>
      </c>
      <c r="C2" s="162"/>
      <c r="D2" s="162"/>
      <c r="E2" s="162"/>
      <c r="F2" s="48"/>
    </row>
    <row r="3" spans="1:6" ht="21" customHeight="1" x14ac:dyDescent="0.25">
      <c r="A3" s="4" t="s">
        <v>3</v>
      </c>
      <c r="B3" s="162" t="str">
        <f>'Summary and sign-off'!B3:F3</f>
        <v>John Edwards</v>
      </c>
      <c r="C3" s="162"/>
      <c r="D3" s="162"/>
      <c r="E3" s="162"/>
      <c r="F3" s="48"/>
    </row>
    <row r="4" spans="1:6" ht="21" customHeight="1" x14ac:dyDescent="0.25">
      <c r="A4" s="4" t="s">
        <v>77</v>
      </c>
      <c r="B4" s="162">
        <f>'Summary and sign-off'!B4:F4</f>
        <v>43282</v>
      </c>
      <c r="C4" s="162"/>
      <c r="D4" s="162"/>
      <c r="E4" s="162"/>
      <c r="F4" s="48"/>
    </row>
    <row r="5" spans="1:6" ht="21" customHeight="1" x14ac:dyDescent="0.25">
      <c r="A5" s="4" t="s">
        <v>78</v>
      </c>
      <c r="B5" s="162">
        <f>'Summary and sign-off'!B5:F5</f>
        <v>43646</v>
      </c>
      <c r="C5" s="162"/>
      <c r="D5" s="162"/>
      <c r="E5" s="162"/>
      <c r="F5" s="48"/>
    </row>
    <row r="6" spans="1:6" ht="21" customHeight="1" x14ac:dyDescent="0.25">
      <c r="A6" s="4" t="s">
        <v>29</v>
      </c>
      <c r="B6" s="157" t="s">
        <v>64</v>
      </c>
      <c r="C6" s="157"/>
      <c r="D6" s="157"/>
      <c r="E6" s="157"/>
      <c r="F6" s="48"/>
    </row>
    <row r="7" spans="1:6" ht="21" customHeight="1" x14ac:dyDescent="0.25">
      <c r="A7" s="4" t="s">
        <v>104</v>
      </c>
      <c r="B7" s="157" t="s">
        <v>116</v>
      </c>
      <c r="C7" s="157"/>
      <c r="D7" s="157"/>
      <c r="E7" s="157"/>
      <c r="F7" s="48"/>
    </row>
    <row r="8" spans="1:6" ht="36" customHeight="1" x14ac:dyDescent="0.25">
      <c r="A8" s="165" t="s">
        <v>4</v>
      </c>
      <c r="B8" s="166"/>
      <c r="C8" s="166"/>
      <c r="D8" s="166"/>
      <c r="E8" s="166"/>
      <c r="F8" s="24"/>
    </row>
    <row r="9" spans="1:6" ht="36" customHeight="1" x14ac:dyDescent="0.25">
      <c r="A9" s="167" t="s">
        <v>142</v>
      </c>
      <c r="B9" s="168"/>
      <c r="C9" s="168"/>
      <c r="D9" s="168"/>
      <c r="E9" s="168"/>
      <c r="F9" s="24"/>
    </row>
    <row r="10" spans="1:6" ht="24.75" customHeight="1" x14ac:dyDescent="0.3">
      <c r="A10" s="164" t="s">
        <v>143</v>
      </c>
      <c r="B10" s="169"/>
      <c r="C10" s="164"/>
      <c r="D10" s="164"/>
      <c r="E10" s="164"/>
      <c r="F10" s="49"/>
    </row>
    <row r="11" spans="1:6" ht="27" customHeight="1" x14ac:dyDescent="0.25">
      <c r="A11" s="37" t="s">
        <v>49</v>
      </c>
      <c r="B11" s="37" t="s">
        <v>144</v>
      </c>
      <c r="C11" s="37" t="s">
        <v>145</v>
      </c>
      <c r="D11" s="37" t="s">
        <v>102</v>
      </c>
      <c r="E11" s="37" t="s">
        <v>76</v>
      </c>
      <c r="F11" s="50"/>
    </row>
    <row r="12" spans="1:6" s="89" customFormat="1" hidden="1" x14ac:dyDescent="0.25">
      <c r="A12" s="114"/>
      <c r="B12" s="111"/>
      <c r="C12" s="112"/>
      <c r="D12" s="112"/>
      <c r="E12" s="113"/>
      <c r="F12" s="1"/>
    </row>
    <row r="13" spans="1:6" s="89" customFormat="1" x14ac:dyDescent="0.25">
      <c r="A13" s="114">
        <v>43306</v>
      </c>
      <c r="B13" s="111">
        <v>36.700000000000003</v>
      </c>
      <c r="C13" s="112" t="s">
        <v>198</v>
      </c>
      <c r="D13" s="112" t="s">
        <v>172</v>
      </c>
      <c r="E13" s="112" t="s">
        <v>171</v>
      </c>
      <c r="F13" s="1"/>
    </row>
    <row r="14" spans="1:6" s="89" customFormat="1" x14ac:dyDescent="0.25">
      <c r="A14" s="114">
        <v>43306</v>
      </c>
      <c r="B14" s="111">
        <v>472.68</v>
      </c>
      <c r="C14" s="112" t="s">
        <v>190</v>
      </c>
      <c r="D14" s="112" t="s">
        <v>173</v>
      </c>
      <c r="E14" s="112" t="s">
        <v>171</v>
      </c>
      <c r="F14" s="1"/>
    </row>
    <row r="15" spans="1:6" s="89" customFormat="1" x14ac:dyDescent="0.25">
      <c r="A15" s="114">
        <v>43309</v>
      </c>
      <c r="B15" s="111">
        <v>163.18</v>
      </c>
      <c r="C15" s="112" t="s">
        <v>190</v>
      </c>
      <c r="D15" s="112" t="s">
        <v>174</v>
      </c>
      <c r="E15" s="112" t="s">
        <v>171</v>
      </c>
      <c r="F15" s="1"/>
    </row>
    <row r="16" spans="1:6" s="89" customFormat="1" x14ac:dyDescent="0.25">
      <c r="A16" s="114">
        <v>43309</v>
      </c>
      <c r="B16" s="111">
        <v>459.3</v>
      </c>
      <c r="C16" s="112" t="s">
        <v>190</v>
      </c>
      <c r="D16" s="112" t="s">
        <v>175</v>
      </c>
      <c r="E16" s="112" t="s">
        <v>171</v>
      </c>
      <c r="F16" s="1"/>
    </row>
    <row r="17" spans="1:6" s="89" customFormat="1" x14ac:dyDescent="0.25">
      <c r="A17" s="114">
        <v>43385</v>
      </c>
      <c r="B17" s="111">
        <v>32.700000000000003</v>
      </c>
      <c r="C17" s="112" t="s">
        <v>176</v>
      </c>
      <c r="D17" s="112" t="s">
        <v>177</v>
      </c>
      <c r="E17" s="113" t="s">
        <v>186</v>
      </c>
      <c r="F17" s="1"/>
    </row>
    <row r="18" spans="1:6" s="89" customFormat="1" x14ac:dyDescent="0.25">
      <c r="A18" s="114">
        <v>43385</v>
      </c>
      <c r="B18" s="111">
        <v>4150.6499999999996</v>
      </c>
      <c r="C18" s="112" t="s">
        <v>191</v>
      </c>
      <c r="D18" s="112" t="s">
        <v>179</v>
      </c>
      <c r="E18" s="113" t="s">
        <v>192</v>
      </c>
      <c r="F18" s="1"/>
    </row>
    <row r="19" spans="1:6" s="89" customFormat="1" x14ac:dyDescent="0.25">
      <c r="A19" s="114">
        <v>43385</v>
      </c>
      <c r="B19" s="111">
        <v>2135.7800000000002</v>
      </c>
      <c r="C19" s="112" t="s">
        <v>191</v>
      </c>
      <c r="D19" s="112" t="s">
        <v>180</v>
      </c>
      <c r="E19" s="113" t="s">
        <v>192</v>
      </c>
      <c r="F19" s="1"/>
    </row>
    <row r="20" spans="1:6" s="89" customFormat="1" ht="26.25" customHeight="1" x14ac:dyDescent="0.25">
      <c r="A20" s="114">
        <v>43390</v>
      </c>
      <c r="B20" s="111">
        <v>1141.01</v>
      </c>
      <c r="C20" s="112" t="s">
        <v>194</v>
      </c>
      <c r="D20" s="112" t="s">
        <v>181</v>
      </c>
      <c r="E20" s="113" t="s">
        <v>192</v>
      </c>
      <c r="F20" s="1"/>
    </row>
    <row r="21" spans="1:6" s="89" customFormat="1" ht="26.4" x14ac:dyDescent="0.25">
      <c r="A21" s="114">
        <v>43392</v>
      </c>
      <c r="B21" s="111">
        <v>442.53</v>
      </c>
      <c r="C21" s="112" t="s">
        <v>194</v>
      </c>
      <c r="D21" s="112" t="s">
        <v>175</v>
      </c>
      <c r="E21" s="113" t="s">
        <v>187</v>
      </c>
      <c r="F21" s="1"/>
    </row>
    <row r="22" spans="1:6" s="89" customFormat="1" x14ac:dyDescent="0.25">
      <c r="A22" s="114">
        <v>43394</v>
      </c>
      <c r="B22" s="111">
        <v>100.78</v>
      </c>
      <c r="C22" s="112" t="s">
        <v>195</v>
      </c>
      <c r="D22" s="112" t="s">
        <v>178</v>
      </c>
      <c r="E22" s="113" t="s">
        <v>187</v>
      </c>
      <c r="F22" s="1"/>
    </row>
    <row r="23" spans="1:6" s="89" customFormat="1" x14ac:dyDescent="0.25">
      <c r="A23" s="114">
        <v>43394</v>
      </c>
      <c r="B23" s="111">
        <v>588.61</v>
      </c>
      <c r="C23" s="112" t="s">
        <v>196</v>
      </c>
      <c r="D23" s="112" t="s">
        <v>174</v>
      </c>
      <c r="E23" s="113" t="s">
        <v>197</v>
      </c>
      <c r="F23" s="1"/>
    </row>
    <row r="24" spans="1:6" s="89" customFormat="1" x14ac:dyDescent="0.25">
      <c r="A24" s="114">
        <v>43400</v>
      </c>
      <c r="B24" s="111">
        <v>4440.25</v>
      </c>
      <c r="C24" s="112" t="s">
        <v>196</v>
      </c>
      <c r="D24" s="112" t="s">
        <v>182</v>
      </c>
      <c r="E24" s="113" t="s">
        <v>197</v>
      </c>
      <c r="F24" s="1"/>
    </row>
    <row r="25" spans="1:6" s="89" customFormat="1" x14ac:dyDescent="0.25">
      <c r="A25" s="114">
        <v>43400</v>
      </c>
      <c r="B25" s="111">
        <v>652.64</v>
      </c>
      <c r="C25" s="112" t="s">
        <v>196</v>
      </c>
      <c r="D25" s="112" t="s">
        <v>174</v>
      </c>
      <c r="E25" s="113" t="s">
        <v>197</v>
      </c>
      <c r="F25" s="1"/>
    </row>
    <row r="26" spans="1:6" s="89" customFormat="1" x14ac:dyDescent="0.25">
      <c r="A26" s="114">
        <v>43400</v>
      </c>
      <c r="B26" s="111">
        <v>2007.93</v>
      </c>
      <c r="C26" s="112" t="s">
        <v>196</v>
      </c>
      <c r="D26" s="112" t="s">
        <v>183</v>
      </c>
      <c r="E26" s="113" t="s">
        <v>197</v>
      </c>
      <c r="F26" s="1"/>
    </row>
    <row r="27" spans="1:6" s="89" customFormat="1" x14ac:dyDescent="0.25">
      <c r="A27" s="114">
        <v>43402</v>
      </c>
      <c r="B27" s="111">
        <v>30.7</v>
      </c>
      <c r="C27" s="112" t="s">
        <v>199</v>
      </c>
      <c r="D27" s="112" t="s">
        <v>184</v>
      </c>
      <c r="E27" s="113" t="s">
        <v>186</v>
      </c>
      <c r="F27" s="1"/>
    </row>
    <row r="28" spans="1:6" s="89" customFormat="1" x14ac:dyDescent="0.25">
      <c r="A28" s="114">
        <v>43404</v>
      </c>
      <c r="B28" s="111">
        <v>31.7</v>
      </c>
      <c r="C28" s="112" t="s">
        <v>185</v>
      </c>
      <c r="D28" s="112" t="s">
        <v>177</v>
      </c>
      <c r="E28" s="113" t="s">
        <v>186</v>
      </c>
      <c r="F28" s="1"/>
    </row>
    <row r="29" spans="1:6" s="89" customFormat="1" x14ac:dyDescent="0.25">
      <c r="A29" s="114">
        <v>43578</v>
      </c>
      <c r="B29" s="111">
        <v>3963.7</v>
      </c>
      <c r="C29" s="112" t="s">
        <v>351</v>
      </c>
      <c r="D29" s="112" t="s">
        <v>353</v>
      </c>
      <c r="E29" s="113" t="s">
        <v>379</v>
      </c>
      <c r="F29" s="1"/>
    </row>
    <row r="30" spans="1:6" s="89" customFormat="1" x14ac:dyDescent="0.25">
      <c r="A30" s="114">
        <v>43578</v>
      </c>
      <c r="B30" s="111">
        <v>25</v>
      </c>
      <c r="C30" s="112" t="s">
        <v>352</v>
      </c>
      <c r="D30" s="112" t="s">
        <v>354</v>
      </c>
      <c r="E30" s="113" t="s">
        <v>186</v>
      </c>
      <c r="F30" s="1"/>
    </row>
    <row r="31" spans="1:6" s="89" customFormat="1" x14ac:dyDescent="0.25">
      <c r="A31" s="114">
        <v>43578</v>
      </c>
      <c r="B31" s="111">
        <v>1950</v>
      </c>
      <c r="C31" s="112" t="s">
        <v>351</v>
      </c>
      <c r="D31" s="112" t="s">
        <v>355</v>
      </c>
      <c r="E31" s="113" t="s">
        <v>379</v>
      </c>
      <c r="F31" s="1"/>
    </row>
    <row r="32" spans="1:6" s="89" customFormat="1" x14ac:dyDescent="0.25">
      <c r="A32" s="114">
        <v>43579</v>
      </c>
      <c r="B32" s="111">
        <v>100</v>
      </c>
      <c r="C32" s="112" t="s">
        <v>351</v>
      </c>
      <c r="D32" s="112" t="s">
        <v>356</v>
      </c>
      <c r="E32" s="113" t="s">
        <v>379</v>
      </c>
      <c r="F32" s="1"/>
    </row>
    <row r="33" spans="1:6" s="89" customFormat="1" x14ac:dyDescent="0.25">
      <c r="A33" s="114">
        <v>43579</v>
      </c>
      <c r="B33" s="111">
        <v>15.13</v>
      </c>
      <c r="C33" s="112" t="s">
        <v>351</v>
      </c>
      <c r="D33" s="112" t="s">
        <v>174</v>
      </c>
      <c r="E33" s="113" t="s">
        <v>379</v>
      </c>
      <c r="F33" s="1"/>
    </row>
    <row r="34" spans="1:6" s="89" customFormat="1" x14ac:dyDescent="0.25">
      <c r="A34" s="114">
        <v>43582</v>
      </c>
      <c r="B34" s="111">
        <v>270.36</v>
      </c>
      <c r="C34" s="112" t="s">
        <v>351</v>
      </c>
      <c r="D34" s="112" t="s">
        <v>357</v>
      </c>
      <c r="E34" s="113" t="s">
        <v>379</v>
      </c>
      <c r="F34" s="1"/>
    </row>
    <row r="35" spans="1:6" s="89" customFormat="1" x14ac:dyDescent="0.25">
      <c r="A35" s="114">
        <v>43582</v>
      </c>
      <c r="B35" s="111">
        <v>36.42</v>
      </c>
      <c r="C35" s="112" t="s">
        <v>351</v>
      </c>
      <c r="D35" s="112" t="s">
        <v>358</v>
      </c>
      <c r="E35" s="113" t="s">
        <v>379</v>
      </c>
      <c r="F35" s="1"/>
    </row>
    <row r="36" spans="1:6" s="89" customFormat="1" x14ac:dyDescent="0.25">
      <c r="A36" s="114">
        <v>43583</v>
      </c>
      <c r="B36" s="111">
        <v>3768.5</v>
      </c>
      <c r="C36" s="112" t="s">
        <v>300</v>
      </c>
      <c r="D36" s="112" t="s">
        <v>359</v>
      </c>
      <c r="E36" s="113" t="s">
        <v>302</v>
      </c>
      <c r="F36" s="1"/>
    </row>
    <row r="37" spans="1:6" s="89" customFormat="1" x14ac:dyDescent="0.25">
      <c r="A37" s="114">
        <v>43583</v>
      </c>
      <c r="B37" s="111">
        <v>25</v>
      </c>
      <c r="C37" s="112" t="s">
        <v>300</v>
      </c>
      <c r="D37" s="112" t="s">
        <v>360</v>
      </c>
      <c r="E37" s="113" t="s">
        <v>302</v>
      </c>
      <c r="F37" s="1"/>
    </row>
    <row r="38" spans="1:6" s="89" customFormat="1" x14ac:dyDescent="0.25">
      <c r="A38" s="114">
        <v>43589</v>
      </c>
      <c r="B38" s="111">
        <v>206.98</v>
      </c>
      <c r="C38" s="112" t="s">
        <v>300</v>
      </c>
      <c r="D38" s="112" t="s">
        <v>361</v>
      </c>
      <c r="E38" s="113" t="s">
        <v>302</v>
      </c>
      <c r="F38" s="1"/>
    </row>
    <row r="39" spans="1:6" s="89" customFormat="1" x14ac:dyDescent="0.25">
      <c r="A39" s="114">
        <v>43586</v>
      </c>
      <c r="B39" s="111">
        <v>272.88</v>
      </c>
      <c r="C39" s="112" t="s">
        <v>300</v>
      </c>
      <c r="D39" s="112" t="s">
        <v>362</v>
      </c>
      <c r="E39" s="113" t="s">
        <v>302</v>
      </c>
      <c r="F39" s="1"/>
    </row>
    <row r="40" spans="1:6" s="89" customFormat="1" x14ac:dyDescent="0.25">
      <c r="A40" s="114">
        <v>43591</v>
      </c>
      <c r="B40" s="111">
        <v>35.799999999999997</v>
      </c>
      <c r="C40" s="112" t="s">
        <v>300</v>
      </c>
      <c r="D40" s="112" t="s">
        <v>363</v>
      </c>
      <c r="E40" s="113" t="s">
        <v>186</v>
      </c>
      <c r="F40" s="1"/>
    </row>
    <row r="41" spans="1:6" s="89" customFormat="1" x14ac:dyDescent="0.25">
      <c r="A41" s="114">
        <v>43612</v>
      </c>
      <c r="B41" s="111">
        <v>5863.2</v>
      </c>
      <c r="C41" s="112" t="s">
        <v>376</v>
      </c>
      <c r="D41" s="112" t="s">
        <v>364</v>
      </c>
      <c r="E41" s="113" t="s">
        <v>375</v>
      </c>
      <c r="F41" s="1"/>
    </row>
    <row r="42" spans="1:6" s="89" customFormat="1" x14ac:dyDescent="0.25">
      <c r="A42" s="114">
        <v>43612</v>
      </c>
      <c r="B42" s="111">
        <v>846.75</v>
      </c>
      <c r="C42" s="112" t="s">
        <v>376</v>
      </c>
      <c r="D42" s="112" t="s">
        <v>365</v>
      </c>
      <c r="E42" s="113" t="s">
        <v>375</v>
      </c>
      <c r="F42" s="1"/>
    </row>
    <row r="43" spans="1:6" s="89" customFormat="1" x14ac:dyDescent="0.25">
      <c r="A43" s="114">
        <v>43612</v>
      </c>
      <c r="B43" s="111">
        <v>528.28</v>
      </c>
      <c r="C43" s="112" t="s">
        <v>376</v>
      </c>
      <c r="D43" s="112" t="s">
        <v>366</v>
      </c>
      <c r="E43" s="113" t="s">
        <v>375</v>
      </c>
      <c r="F43" s="1"/>
    </row>
    <row r="44" spans="1:6" s="89" customFormat="1" x14ac:dyDescent="0.25">
      <c r="A44" s="114">
        <v>43617</v>
      </c>
      <c r="B44" s="111">
        <v>2975.76</v>
      </c>
      <c r="C44" s="112" t="s">
        <v>376</v>
      </c>
      <c r="D44" s="112" t="s">
        <v>367</v>
      </c>
      <c r="E44" s="113" t="s">
        <v>375</v>
      </c>
      <c r="F44" s="1"/>
    </row>
    <row r="45" spans="1:6" s="89" customFormat="1" x14ac:dyDescent="0.25">
      <c r="A45" s="114">
        <v>43618</v>
      </c>
      <c r="B45" s="111">
        <v>33.700000000000003</v>
      </c>
      <c r="C45" s="112" t="s">
        <v>376</v>
      </c>
      <c r="D45" s="112" t="s">
        <v>368</v>
      </c>
      <c r="E45" s="113" t="s">
        <v>186</v>
      </c>
      <c r="F45" s="1"/>
    </row>
    <row r="46" spans="1:6" s="89" customFormat="1" x14ac:dyDescent="0.25">
      <c r="A46" s="114">
        <v>43622</v>
      </c>
      <c r="B46" s="111">
        <v>34.700000000000003</v>
      </c>
      <c r="C46" s="112" t="s">
        <v>378</v>
      </c>
      <c r="D46" s="112" t="s">
        <v>369</v>
      </c>
      <c r="E46" s="113" t="s">
        <v>186</v>
      </c>
      <c r="F46" s="1"/>
    </row>
    <row r="47" spans="1:6" s="89" customFormat="1" x14ac:dyDescent="0.25">
      <c r="A47" s="114">
        <v>43622</v>
      </c>
      <c r="B47" s="111">
        <v>100</v>
      </c>
      <c r="C47" s="112" t="s">
        <v>378</v>
      </c>
      <c r="D47" s="112" t="s">
        <v>356</v>
      </c>
      <c r="E47" s="113" t="s">
        <v>186</v>
      </c>
      <c r="F47" s="1"/>
    </row>
    <row r="48" spans="1:6" s="89" customFormat="1" x14ac:dyDescent="0.25">
      <c r="A48" s="114">
        <v>43622</v>
      </c>
      <c r="B48" s="111">
        <v>6765.2</v>
      </c>
      <c r="C48" s="112" t="s">
        <v>378</v>
      </c>
      <c r="D48" s="112" t="s">
        <v>370</v>
      </c>
      <c r="E48" s="113" t="s">
        <v>377</v>
      </c>
      <c r="F48" s="1"/>
    </row>
    <row r="49" spans="1:6" s="89" customFormat="1" x14ac:dyDescent="0.25">
      <c r="A49" s="114">
        <v>43623</v>
      </c>
      <c r="B49" s="111">
        <v>552.92999999999995</v>
      </c>
      <c r="C49" s="112" t="s">
        <v>378</v>
      </c>
      <c r="D49" s="112" t="s">
        <v>371</v>
      </c>
      <c r="E49" s="113" t="s">
        <v>377</v>
      </c>
      <c r="F49" s="1"/>
    </row>
    <row r="50" spans="1:6" s="89" customFormat="1" ht="12.75" customHeight="1" x14ac:dyDescent="0.25">
      <c r="A50" s="114">
        <v>43623</v>
      </c>
      <c r="B50" s="111">
        <v>43.53</v>
      </c>
      <c r="C50" s="112" t="s">
        <v>378</v>
      </c>
      <c r="D50" s="112" t="s">
        <v>372</v>
      </c>
      <c r="E50" s="113" t="s">
        <v>377</v>
      </c>
      <c r="F50" s="1"/>
    </row>
    <row r="51" spans="1:6" s="89" customFormat="1" x14ac:dyDescent="0.25">
      <c r="A51" s="110">
        <v>43625</v>
      </c>
      <c r="B51" s="111">
        <v>54.02</v>
      </c>
      <c r="C51" s="112" t="s">
        <v>378</v>
      </c>
      <c r="D51" s="112" t="s">
        <v>373</v>
      </c>
      <c r="E51" s="113" t="s">
        <v>377</v>
      </c>
      <c r="F51" s="1"/>
    </row>
    <row r="52" spans="1:6" s="89" customFormat="1" x14ac:dyDescent="0.25">
      <c r="A52" s="110">
        <v>43625</v>
      </c>
      <c r="B52" s="111">
        <v>125.05</v>
      </c>
      <c r="C52" s="112" t="s">
        <v>378</v>
      </c>
      <c r="D52" s="112" t="s">
        <v>374</v>
      </c>
      <c r="E52" s="113" t="s">
        <v>377</v>
      </c>
      <c r="F52" s="1"/>
    </row>
    <row r="53" spans="1:6" s="89" customFormat="1" x14ac:dyDescent="0.25">
      <c r="A53" s="110"/>
      <c r="B53" s="111"/>
      <c r="C53" s="112"/>
      <c r="D53" s="112"/>
      <c r="E53" s="113"/>
      <c r="F53" s="1"/>
    </row>
    <row r="54" spans="1:6" s="89" customFormat="1" x14ac:dyDescent="0.25">
      <c r="A54" s="110"/>
      <c r="B54" s="111"/>
      <c r="C54" s="112"/>
      <c r="D54" s="112"/>
      <c r="E54" s="113"/>
      <c r="F54" s="1"/>
    </row>
    <row r="55" spans="1:6" s="89" customFormat="1" hidden="1" x14ac:dyDescent="0.25">
      <c r="A55" s="124"/>
      <c r="B55" s="125"/>
      <c r="C55" s="126"/>
      <c r="D55" s="126"/>
      <c r="E55" s="127"/>
      <c r="F55" s="1"/>
    </row>
    <row r="56" spans="1:6" ht="19.5" customHeight="1" x14ac:dyDescent="0.25">
      <c r="A56" s="128" t="s">
        <v>154</v>
      </c>
      <c r="B56" s="129">
        <f>SUM(B12:B55)</f>
        <v>45480.029999999992</v>
      </c>
      <c r="C56" s="130" t="str">
        <f>IF(SUBTOTAL(3,B12:B55)=SUBTOTAL(103,B12:B55),'Summary and sign-off'!$A$47,'Summary and sign-off'!$A$48)</f>
        <v>Check - there are no hidden rows with data</v>
      </c>
      <c r="D56" s="163" t="str">
        <f>IF('Summary and sign-off'!F54='Summary and sign-off'!F53,'Summary and sign-off'!A50,'Summary and sign-off'!A49)</f>
        <v>Check - each entry provides sufficient information</v>
      </c>
      <c r="E56" s="163"/>
      <c r="F56" s="48"/>
    </row>
    <row r="57" spans="1:6" ht="10.5" customHeight="1" x14ac:dyDescent="0.25">
      <c r="A57" s="29"/>
      <c r="B57" s="24"/>
      <c r="C57" s="29"/>
      <c r="D57" s="29"/>
      <c r="E57" s="29"/>
      <c r="F57" s="29"/>
    </row>
    <row r="58" spans="1:6" ht="24.75" customHeight="1" x14ac:dyDescent="0.3">
      <c r="A58" s="164" t="s">
        <v>92</v>
      </c>
      <c r="B58" s="164"/>
      <c r="C58" s="164"/>
      <c r="D58" s="164"/>
      <c r="E58" s="164"/>
      <c r="F58" s="49"/>
    </row>
    <row r="59" spans="1:6" ht="27" customHeight="1" x14ac:dyDescent="0.25">
      <c r="A59" s="37" t="s">
        <v>49</v>
      </c>
      <c r="B59" s="37" t="s">
        <v>31</v>
      </c>
      <c r="C59" s="37" t="s">
        <v>146</v>
      </c>
      <c r="D59" s="37" t="s">
        <v>102</v>
      </c>
      <c r="E59" s="37" t="s">
        <v>76</v>
      </c>
      <c r="F59" s="50"/>
    </row>
    <row r="60" spans="1:6" s="89" customFormat="1" hidden="1" x14ac:dyDescent="0.25">
      <c r="A60" s="114"/>
      <c r="B60" s="111"/>
      <c r="C60" s="112"/>
      <c r="D60" s="112"/>
      <c r="E60" s="113"/>
      <c r="F60" s="1"/>
    </row>
    <row r="61" spans="1:6" s="89" customFormat="1" x14ac:dyDescent="0.25">
      <c r="A61" s="114">
        <v>43283</v>
      </c>
      <c r="B61" s="111">
        <v>56.05</v>
      </c>
      <c r="C61" s="112" t="s">
        <v>200</v>
      </c>
      <c r="D61" s="112" t="s">
        <v>213</v>
      </c>
      <c r="E61" s="113" t="s">
        <v>186</v>
      </c>
      <c r="F61" s="1"/>
    </row>
    <row r="62" spans="1:6" s="89" customFormat="1" x14ac:dyDescent="0.25">
      <c r="A62" s="114">
        <v>43284</v>
      </c>
      <c r="B62" s="111">
        <v>332</v>
      </c>
      <c r="C62" s="112" t="s">
        <v>200</v>
      </c>
      <c r="D62" s="112" t="s">
        <v>214</v>
      </c>
      <c r="E62" s="113" t="s">
        <v>268</v>
      </c>
      <c r="F62" s="1"/>
    </row>
    <row r="63" spans="1:6" s="89" customFormat="1" x14ac:dyDescent="0.25">
      <c r="A63" s="114">
        <v>43284</v>
      </c>
      <c r="B63" s="111">
        <v>91.6</v>
      </c>
      <c r="C63" s="112" t="s">
        <v>200</v>
      </c>
      <c r="D63" s="112" t="s">
        <v>215</v>
      </c>
      <c r="E63" s="113" t="s">
        <v>268</v>
      </c>
      <c r="F63" s="1"/>
    </row>
    <row r="64" spans="1:6" s="89" customFormat="1" x14ac:dyDescent="0.25">
      <c r="A64" s="114">
        <v>43284</v>
      </c>
      <c r="B64" s="111">
        <v>89.8</v>
      </c>
      <c r="C64" s="112" t="s">
        <v>200</v>
      </c>
      <c r="D64" s="112" t="s">
        <v>216</v>
      </c>
      <c r="E64" s="113" t="s">
        <v>268</v>
      </c>
      <c r="F64" s="1"/>
    </row>
    <row r="65" spans="1:6" s="89" customFormat="1" x14ac:dyDescent="0.25">
      <c r="A65" s="114">
        <v>43311</v>
      </c>
      <c r="B65" s="111">
        <v>30</v>
      </c>
      <c r="C65" s="112" t="s">
        <v>212</v>
      </c>
      <c r="D65" s="112" t="s">
        <v>217</v>
      </c>
      <c r="E65" s="113" t="s">
        <v>268</v>
      </c>
      <c r="F65" s="1"/>
    </row>
    <row r="66" spans="1:6" s="89" customFormat="1" x14ac:dyDescent="0.25">
      <c r="A66" s="114">
        <v>43314</v>
      </c>
      <c r="B66" s="111">
        <v>128.85</v>
      </c>
      <c r="C66" s="112" t="s">
        <v>275</v>
      </c>
      <c r="D66" s="112" t="s">
        <v>218</v>
      </c>
      <c r="E66" s="113" t="s">
        <v>276</v>
      </c>
      <c r="F66" s="1"/>
    </row>
    <row r="67" spans="1:6" s="89" customFormat="1" x14ac:dyDescent="0.25">
      <c r="A67" s="114">
        <v>43317</v>
      </c>
      <c r="B67" s="111">
        <v>225.85</v>
      </c>
      <c r="C67" s="112" t="s">
        <v>277</v>
      </c>
      <c r="D67" s="112" t="s">
        <v>219</v>
      </c>
      <c r="E67" s="113" t="s">
        <v>278</v>
      </c>
      <c r="F67" s="1"/>
    </row>
    <row r="68" spans="1:6" s="89" customFormat="1" x14ac:dyDescent="0.25">
      <c r="A68" s="114">
        <v>43317</v>
      </c>
      <c r="B68" s="111">
        <v>300.45</v>
      </c>
      <c r="C68" s="112" t="s">
        <v>277</v>
      </c>
      <c r="D68" s="112" t="s">
        <v>219</v>
      </c>
      <c r="E68" s="113" t="s">
        <v>278</v>
      </c>
      <c r="F68" s="1"/>
    </row>
    <row r="69" spans="1:6" s="89" customFormat="1" x14ac:dyDescent="0.25">
      <c r="A69" s="114">
        <v>43313</v>
      </c>
      <c r="B69" s="111">
        <v>49</v>
      </c>
      <c r="C69" s="112" t="s">
        <v>201</v>
      </c>
      <c r="D69" s="112" t="s">
        <v>220</v>
      </c>
      <c r="E69" s="113" t="s">
        <v>268</v>
      </c>
      <c r="F69" s="1"/>
    </row>
    <row r="70" spans="1:6" s="89" customFormat="1" x14ac:dyDescent="0.25">
      <c r="A70" s="114">
        <v>43313</v>
      </c>
      <c r="B70" s="111">
        <v>246</v>
      </c>
      <c r="C70" s="112" t="s">
        <v>201</v>
      </c>
      <c r="D70" s="112" t="s">
        <v>221</v>
      </c>
      <c r="E70" s="113" t="s">
        <v>268</v>
      </c>
      <c r="F70" s="1"/>
    </row>
    <row r="71" spans="1:6" s="89" customFormat="1" x14ac:dyDescent="0.25">
      <c r="A71" s="114">
        <v>43313</v>
      </c>
      <c r="B71" s="111">
        <v>30.4</v>
      </c>
      <c r="C71" s="112" t="s">
        <v>201</v>
      </c>
      <c r="D71" s="112" t="s">
        <v>222</v>
      </c>
      <c r="E71" s="113" t="s">
        <v>186</v>
      </c>
      <c r="F71" s="1"/>
    </row>
    <row r="72" spans="1:6" s="89" customFormat="1" x14ac:dyDescent="0.25">
      <c r="A72" s="114">
        <v>43313</v>
      </c>
      <c r="B72" s="111">
        <v>84.8</v>
      </c>
      <c r="C72" s="112" t="s">
        <v>201</v>
      </c>
      <c r="D72" s="112" t="s">
        <v>215</v>
      </c>
      <c r="E72" s="113" t="s">
        <v>268</v>
      </c>
      <c r="F72" s="1"/>
    </row>
    <row r="73" spans="1:6" s="89" customFormat="1" x14ac:dyDescent="0.25">
      <c r="A73" s="114">
        <v>43313</v>
      </c>
      <c r="B73" s="111">
        <v>79.8</v>
      </c>
      <c r="C73" s="112" t="s">
        <v>201</v>
      </c>
      <c r="D73" s="112" t="s">
        <v>223</v>
      </c>
      <c r="E73" s="113" t="s">
        <v>268</v>
      </c>
      <c r="F73" s="1"/>
    </row>
    <row r="74" spans="1:6" s="89" customFormat="1" x14ac:dyDescent="0.25">
      <c r="A74" s="114">
        <v>43313</v>
      </c>
      <c r="B74" s="111">
        <v>34.700000000000003</v>
      </c>
      <c r="C74" s="112" t="s">
        <v>201</v>
      </c>
      <c r="D74" s="112" t="s">
        <v>224</v>
      </c>
      <c r="E74" s="113" t="s">
        <v>186</v>
      </c>
      <c r="F74" s="1"/>
    </row>
    <row r="75" spans="1:6" s="89" customFormat="1" x14ac:dyDescent="0.25">
      <c r="A75" s="114">
        <v>43314</v>
      </c>
      <c r="B75" s="111">
        <v>35.1</v>
      </c>
      <c r="C75" s="112" t="s">
        <v>277</v>
      </c>
      <c r="D75" s="112" t="s">
        <v>222</v>
      </c>
      <c r="E75" s="113" t="s">
        <v>186</v>
      </c>
      <c r="F75" s="1"/>
    </row>
    <row r="76" spans="1:6" s="89" customFormat="1" x14ac:dyDescent="0.25">
      <c r="A76" s="114">
        <v>43315</v>
      </c>
      <c r="B76" s="111">
        <v>180.93</v>
      </c>
      <c r="C76" s="112" t="s">
        <v>277</v>
      </c>
      <c r="D76" s="112" t="s">
        <v>174</v>
      </c>
      <c r="E76" s="113" t="s">
        <v>278</v>
      </c>
      <c r="F76" s="1"/>
    </row>
    <row r="77" spans="1:6" s="89" customFormat="1" x14ac:dyDescent="0.25">
      <c r="A77" s="114">
        <v>43315</v>
      </c>
      <c r="B77" s="111">
        <v>226.3</v>
      </c>
      <c r="C77" s="112" t="s">
        <v>277</v>
      </c>
      <c r="D77" s="112" t="s">
        <v>225</v>
      </c>
      <c r="E77" s="113" t="s">
        <v>278</v>
      </c>
      <c r="F77" s="1"/>
    </row>
    <row r="78" spans="1:6" s="89" customFormat="1" x14ac:dyDescent="0.25">
      <c r="A78" s="114">
        <v>43316</v>
      </c>
      <c r="B78" s="111">
        <v>35.6</v>
      </c>
      <c r="C78" s="112" t="s">
        <v>277</v>
      </c>
      <c r="D78" s="112" t="s">
        <v>226</v>
      </c>
      <c r="E78" s="113" t="s">
        <v>278</v>
      </c>
      <c r="F78" s="1"/>
    </row>
    <row r="79" spans="1:6" s="89" customFormat="1" x14ac:dyDescent="0.25">
      <c r="A79" s="114">
        <v>43317</v>
      </c>
      <c r="B79" s="111">
        <v>347.1</v>
      </c>
      <c r="C79" s="112" t="s">
        <v>279</v>
      </c>
      <c r="D79" s="112" t="s">
        <v>227</v>
      </c>
      <c r="E79" s="113" t="s">
        <v>280</v>
      </c>
      <c r="F79" s="1"/>
    </row>
    <row r="80" spans="1:6" s="89" customFormat="1" x14ac:dyDescent="0.25">
      <c r="A80" s="114">
        <v>43332</v>
      </c>
      <c r="B80" s="111">
        <v>0</v>
      </c>
      <c r="C80" s="112" t="s">
        <v>279</v>
      </c>
      <c r="D80" s="112" t="s">
        <v>228</v>
      </c>
      <c r="E80" s="113" t="s">
        <v>280</v>
      </c>
      <c r="F80" s="1"/>
    </row>
    <row r="81" spans="1:6" s="89" customFormat="1" x14ac:dyDescent="0.25">
      <c r="A81" s="114">
        <v>43332</v>
      </c>
      <c r="B81" s="111">
        <v>3</v>
      </c>
      <c r="C81" s="112" t="s">
        <v>279</v>
      </c>
      <c r="D81" s="112" t="s">
        <v>229</v>
      </c>
      <c r="E81" s="113" t="s">
        <v>280</v>
      </c>
      <c r="F81" s="1"/>
    </row>
    <row r="82" spans="1:6" s="89" customFormat="1" x14ac:dyDescent="0.25">
      <c r="A82" s="114">
        <v>43332</v>
      </c>
      <c r="B82" s="111">
        <v>8.5</v>
      </c>
      <c r="C82" s="112" t="s">
        <v>279</v>
      </c>
      <c r="D82" s="112" t="s">
        <v>230</v>
      </c>
      <c r="E82" s="113" t="s">
        <v>280</v>
      </c>
      <c r="F82" s="1"/>
    </row>
    <row r="83" spans="1:6" s="89" customFormat="1" x14ac:dyDescent="0.25">
      <c r="A83" s="114">
        <v>43335</v>
      </c>
      <c r="B83" s="111">
        <v>386</v>
      </c>
      <c r="C83" s="112" t="s">
        <v>201</v>
      </c>
      <c r="D83" s="112" t="s">
        <v>231</v>
      </c>
      <c r="E83" s="113" t="s">
        <v>268</v>
      </c>
      <c r="F83" s="1"/>
    </row>
    <row r="84" spans="1:6" s="89" customFormat="1" x14ac:dyDescent="0.25">
      <c r="A84" s="114">
        <v>43335</v>
      </c>
      <c r="B84" s="111">
        <v>35.299999999999997</v>
      </c>
      <c r="C84" s="112" t="s">
        <v>201</v>
      </c>
      <c r="D84" s="112" t="s">
        <v>222</v>
      </c>
      <c r="E84" s="113" t="s">
        <v>186</v>
      </c>
      <c r="F84" s="1"/>
    </row>
    <row r="85" spans="1:6" s="89" customFormat="1" x14ac:dyDescent="0.25">
      <c r="A85" s="114">
        <v>43335</v>
      </c>
      <c r="B85" s="111">
        <v>39</v>
      </c>
      <c r="C85" s="112" t="s">
        <v>201</v>
      </c>
      <c r="D85" s="112" t="s">
        <v>232</v>
      </c>
      <c r="E85" s="113" t="s">
        <v>268</v>
      </c>
      <c r="F85" s="1"/>
    </row>
    <row r="86" spans="1:6" s="89" customFormat="1" x14ac:dyDescent="0.25">
      <c r="A86" s="114">
        <v>43335</v>
      </c>
      <c r="B86" s="111">
        <v>19.2</v>
      </c>
      <c r="C86" s="112" t="s">
        <v>201</v>
      </c>
      <c r="D86" s="112" t="s">
        <v>233</v>
      </c>
      <c r="E86" s="113" t="s">
        <v>268</v>
      </c>
      <c r="F86" s="1"/>
    </row>
    <row r="87" spans="1:6" s="89" customFormat="1" x14ac:dyDescent="0.25">
      <c r="A87" s="114">
        <v>43335</v>
      </c>
      <c r="B87" s="111">
        <v>79.2</v>
      </c>
      <c r="C87" s="112" t="s">
        <v>201</v>
      </c>
      <c r="D87" s="112" t="s">
        <v>215</v>
      </c>
      <c r="E87" s="113" t="s">
        <v>268</v>
      </c>
      <c r="F87" s="1"/>
    </row>
    <row r="88" spans="1:6" s="89" customFormat="1" x14ac:dyDescent="0.25">
      <c r="A88" s="114">
        <v>43336</v>
      </c>
      <c r="B88" s="111">
        <v>9</v>
      </c>
      <c r="C88" s="112" t="s">
        <v>202</v>
      </c>
      <c r="D88" s="112" t="s">
        <v>234</v>
      </c>
      <c r="E88" s="113" t="s">
        <v>268</v>
      </c>
      <c r="F88" s="1"/>
    </row>
    <row r="89" spans="1:6" s="89" customFormat="1" x14ac:dyDescent="0.25">
      <c r="A89" s="114">
        <v>43336</v>
      </c>
      <c r="B89" s="111">
        <v>33.799999999999997</v>
      </c>
      <c r="C89" s="112" t="s">
        <v>202</v>
      </c>
      <c r="D89" s="112" t="s">
        <v>235</v>
      </c>
      <c r="E89" s="113" t="s">
        <v>186</v>
      </c>
      <c r="F89" s="1"/>
    </row>
    <row r="90" spans="1:6" s="89" customFormat="1" x14ac:dyDescent="0.25">
      <c r="A90" s="114">
        <v>43336</v>
      </c>
      <c r="B90" s="111">
        <v>18.600000000000001</v>
      </c>
      <c r="C90" s="112" t="s">
        <v>202</v>
      </c>
      <c r="D90" s="112" t="s">
        <v>236</v>
      </c>
      <c r="E90" s="113" t="s">
        <v>268</v>
      </c>
      <c r="F90" s="1"/>
    </row>
    <row r="91" spans="1:6" s="89" customFormat="1" x14ac:dyDescent="0.25">
      <c r="A91" s="114">
        <v>43336</v>
      </c>
      <c r="B91" s="111">
        <v>4.5</v>
      </c>
      <c r="C91" s="112" t="s">
        <v>202</v>
      </c>
      <c r="D91" s="112" t="s">
        <v>237</v>
      </c>
      <c r="E91" s="113" t="s">
        <v>268</v>
      </c>
      <c r="F91" s="1"/>
    </row>
    <row r="92" spans="1:6" s="89" customFormat="1" x14ac:dyDescent="0.25">
      <c r="A92" s="114">
        <v>43336</v>
      </c>
      <c r="B92" s="111">
        <v>14</v>
      </c>
      <c r="C92" s="112" t="s">
        <v>202</v>
      </c>
      <c r="D92" s="112" t="s">
        <v>238</v>
      </c>
      <c r="E92" s="113" t="s">
        <v>268</v>
      </c>
      <c r="F92" s="1"/>
    </row>
    <row r="93" spans="1:6" s="89" customFormat="1" x14ac:dyDescent="0.25">
      <c r="A93" s="114">
        <v>43336</v>
      </c>
      <c r="B93" s="111">
        <v>90.8</v>
      </c>
      <c r="C93" s="112" t="s">
        <v>202</v>
      </c>
      <c r="D93" s="112" t="s">
        <v>216</v>
      </c>
      <c r="E93" s="113" t="s">
        <v>268</v>
      </c>
      <c r="F93" s="1"/>
    </row>
    <row r="94" spans="1:6" s="89" customFormat="1" x14ac:dyDescent="0.25">
      <c r="A94" s="114">
        <v>43341</v>
      </c>
      <c r="B94" s="111">
        <v>320</v>
      </c>
      <c r="C94" s="112" t="s">
        <v>203</v>
      </c>
      <c r="D94" s="112" t="s">
        <v>239</v>
      </c>
      <c r="E94" s="113" t="s">
        <v>268</v>
      </c>
      <c r="F94" s="1"/>
    </row>
    <row r="95" spans="1:6" s="89" customFormat="1" x14ac:dyDescent="0.25">
      <c r="A95" s="114">
        <v>43341</v>
      </c>
      <c r="B95" s="111">
        <v>190</v>
      </c>
      <c r="C95" s="112" t="s">
        <v>203</v>
      </c>
      <c r="D95" s="112" t="s">
        <v>175</v>
      </c>
      <c r="E95" s="113" t="s">
        <v>268</v>
      </c>
      <c r="F95" s="1"/>
    </row>
    <row r="96" spans="1:6" s="89" customFormat="1" x14ac:dyDescent="0.25">
      <c r="A96" s="114">
        <v>43341</v>
      </c>
      <c r="B96" s="111">
        <v>83.6</v>
      </c>
      <c r="C96" s="112" t="s">
        <v>203</v>
      </c>
      <c r="D96" s="112" t="s">
        <v>215</v>
      </c>
      <c r="E96" s="113" t="s">
        <v>268</v>
      </c>
      <c r="F96" s="1"/>
    </row>
    <row r="97" spans="1:6" s="89" customFormat="1" x14ac:dyDescent="0.25">
      <c r="A97" s="114">
        <v>43342</v>
      </c>
      <c r="B97" s="111">
        <v>21.2</v>
      </c>
      <c r="C97" s="112" t="s">
        <v>204</v>
      </c>
      <c r="D97" s="112" t="s">
        <v>233</v>
      </c>
      <c r="E97" s="113" t="s">
        <v>268</v>
      </c>
      <c r="F97" s="1"/>
    </row>
    <row r="98" spans="1:6" s="89" customFormat="1" x14ac:dyDescent="0.25">
      <c r="A98" s="114">
        <v>43342</v>
      </c>
      <c r="B98" s="111">
        <v>37.299999999999997</v>
      </c>
      <c r="C98" s="112" t="s">
        <v>204</v>
      </c>
      <c r="D98" s="112" t="s">
        <v>193</v>
      </c>
      <c r="E98" s="113" t="s">
        <v>186</v>
      </c>
      <c r="F98" s="1"/>
    </row>
    <row r="99" spans="1:6" s="89" customFormat="1" x14ac:dyDescent="0.25">
      <c r="A99" s="114">
        <v>43342</v>
      </c>
      <c r="B99" s="111">
        <v>80.8</v>
      </c>
      <c r="C99" s="112" t="s">
        <v>204</v>
      </c>
      <c r="D99" s="112" t="s">
        <v>223</v>
      </c>
      <c r="E99" s="113" t="s">
        <v>268</v>
      </c>
      <c r="F99" s="1"/>
    </row>
    <row r="100" spans="1:6" s="89" customFormat="1" x14ac:dyDescent="0.25">
      <c r="A100" s="114">
        <v>43342</v>
      </c>
      <c r="B100" s="111">
        <v>30.2</v>
      </c>
      <c r="C100" s="112" t="s">
        <v>204</v>
      </c>
      <c r="D100" s="112" t="s">
        <v>226</v>
      </c>
      <c r="E100" s="113" t="s">
        <v>186</v>
      </c>
      <c r="F100" s="1"/>
    </row>
    <row r="101" spans="1:6" s="89" customFormat="1" x14ac:dyDescent="0.25">
      <c r="A101" s="114">
        <v>43360</v>
      </c>
      <c r="B101" s="111">
        <v>338</v>
      </c>
      <c r="C101" s="112" t="s">
        <v>205</v>
      </c>
      <c r="D101" s="112" t="s">
        <v>240</v>
      </c>
      <c r="E101" s="113" t="s">
        <v>186</v>
      </c>
      <c r="F101" s="1"/>
    </row>
    <row r="102" spans="1:6" s="89" customFormat="1" x14ac:dyDescent="0.25">
      <c r="A102" s="114">
        <v>43361</v>
      </c>
      <c r="B102" s="111">
        <v>40</v>
      </c>
      <c r="C102" s="112" t="s">
        <v>205</v>
      </c>
      <c r="D102" s="112" t="s">
        <v>193</v>
      </c>
      <c r="E102" s="113" t="s">
        <v>186</v>
      </c>
      <c r="F102" s="1"/>
    </row>
    <row r="103" spans="1:6" s="89" customFormat="1" x14ac:dyDescent="0.25">
      <c r="A103" s="114">
        <v>43361</v>
      </c>
      <c r="B103" s="111">
        <v>79.8</v>
      </c>
      <c r="C103" s="112" t="s">
        <v>205</v>
      </c>
      <c r="D103" s="112" t="s">
        <v>241</v>
      </c>
      <c r="E103" s="113" t="s">
        <v>268</v>
      </c>
      <c r="F103" s="1"/>
    </row>
    <row r="104" spans="1:6" s="89" customFormat="1" x14ac:dyDescent="0.25">
      <c r="A104" s="114">
        <v>43361</v>
      </c>
      <c r="B104" s="111">
        <v>84</v>
      </c>
      <c r="C104" s="112" t="s">
        <v>205</v>
      </c>
      <c r="D104" s="112" t="s">
        <v>215</v>
      </c>
      <c r="E104" s="113" t="s">
        <v>268</v>
      </c>
      <c r="F104" s="1"/>
    </row>
    <row r="105" spans="1:6" s="89" customFormat="1" x14ac:dyDescent="0.25">
      <c r="A105" s="114">
        <v>43376</v>
      </c>
      <c r="B105" s="111">
        <v>386</v>
      </c>
      <c r="C105" s="112" t="s">
        <v>273</v>
      </c>
      <c r="D105" s="112" t="s">
        <v>242</v>
      </c>
      <c r="E105" s="113" t="s">
        <v>274</v>
      </c>
      <c r="F105" s="1"/>
    </row>
    <row r="106" spans="1:6" s="89" customFormat="1" x14ac:dyDescent="0.25">
      <c r="A106" s="114">
        <v>43376</v>
      </c>
      <c r="B106" s="111">
        <v>181.29</v>
      </c>
      <c r="C106" s="112" t="s">
        <v>273</v>
      </c>
      <c r="D106" s="112" t="s">
        <v>243</v>
      </c>
      <c r="E106" s="113" t="s">
        <v>274</v>
      </c>
      <c r="F106" s="1"/>
    </row>
    <row r="107" spans="1:6" s="89" customFormat="1" x14ac:dyDescent="0.25">
      <c r="A107" s="114">
        <v>43376</v>
      </c>
      <c r="B107" s="111">
        <v>93.4</v>
      </c>
      <c r="C107" s="112" t="s">
        <v>273</v>
      </c>
      <c r="D107" s="112" t="s">
        <v>174</v>
      </c>
      <c r="E107" s="113" t="s">
        <v>274</v>
      </c>
      <c r="F107" s="1"/>
    </row>
    <row r="108" spans="1:6" s="89" customFormat="1" x14ac:dyDescent="0.25">
      <c r="A108" s="114">
        <v>43376</v>
      </c>
      <c r="B108" s="111">
        <v>22</v>
      </c>
      <c r="C108" s="112" t="s">
        <v>273</v>
      </c>
      <c r="D108" s="112" t="s">
        <v>244</v>
      </c>
      <c r="E108" s="113" t="s">
        <v>274</v>
      </c>
      <c r="F108" s="1"/>
    </row>
    <row r="109" spans="1:6" s="89" customFormat="1" x14ac:dyDescent="0.25">
      <c r="A109" s="114">
        <v>43376</v>
      </c>
      <c r="B109" s="111">
        <v>35.299999999999997</v>
      </c>
      <c r="C109" s="112" t="s">
        <v>273</v>
      </c>
      <c r="D109" s="112" t="s">
        <v>177</v>
      </c>
      <c r="E109" s="113" t="s">
        <v>186</v>
      </c>
      <c r="F109" s="1"/>
    </row>
    <row r="110" spans="1:6" s="89" customFormat="1" x14ac:dyDescent="0.25">
      <c r="A110" s="114">
        <v>43377</v>
      </c>
      <c r="B110" s="111">
        <v>39.1</v>
      </c>
      <c r="C110" s="112" t="s">
        <v>273</v>
      </c>
      <c r="D110" s="112" t="s">
        <v>235</v>
      </c>
      <c r="E110" s="113" t="s">
        <v>186</v>
      </c>
      <c r="F110" s="1"/>
    </row>
    <row r="111" spans="1:6" s="89" customFormat="1" x14ac:dyDescent="0.25">
      <c r="A111" s="114">
        <v>43383</v>
      </c>
      <c r="B111" s="111">
        <v>354.65</v>
      </c>
      <c r="C111" s="112" t="s">
        <v>206</v>
      </c>
      <c r="D111" s="112" t="s">
        <v>245</v>
      </c>
      <c r="E111" s="113" t="s">
        <v>268</v>
      </c>
      <c r="F111" s="1"/>
    </row>
    <row r="112" spans="1:6" s="89" customFormat="1" x14ac:dyDescent="0.25">
      <c r="A112" s="114">
        <v>43383</v>
      </c>
      <c r="B112" s="111">
        <v>190</v>
      </c>
      <c r="C112" s="112" t="s">
        <v>206</v>
      </c>
      <c r="D112" s="112" t="s">
        <v>246</v>
      </c>
      <c r="E112" s="113" t="s">
        <v>268</v>
      </c>
      <c r="F112" s="1"/>
    </row>
    <row r="113" spans="1:6" s="89" customFormat="1" x14ac:dyDescent="0.25">
      <c r="A113" s="114">
        <v>43383</v>
      </c>
      <c r="B113" s="111">
        <v>49.4</v>
      </c>
      <c r="C113" s="112" t="s">
        <v>206</v>
      </c>
      <c r="D113" s="112" t="s">
        <v>177</v>
      </c>
      <c r="E113" s="113" t="s">
        <v>186</v>
      </c>
      <c r="F113" s="1"/>
    </row>
    <row r="114" spans="1:6" s="89" customFormat="1" x14ac:dyDescent="0.25">
      <c r="A114" s="114">
        <v>43383</v>
      </c>
      <c r="B114" s="111">
        <v>87.6</v>
      </c>
      <c r="C114" s="112" t="s">
        <v>206</v>
      </c>
      <c r="D114" s="112" t="s">
        <v>247</v>
      </c>
      <c r="E114" s="113" t="s">
        <v>268</v>
      </c>
      <c r="F114" s="1"/>
    </row>
    <row r="115" spans="1:6" s="89" customFormat="1" x14ac:dyDescent="0.25">
      <c r="A115" s="114">
        <v>43384</v>
      </c>
      <c r="B115" s="111">
        <v>36</v>
      </c>
      <c r="C115" s="112" t="s">
        <v>207</v>
      </c>
      <c r="D115" s="112" t="s">
        <v>233</v>
      </c>
      <c r="E115" s="113" t="s">
        <v>268</v>
      </c>
      <c r="F115" s="1"/>
    </row>
    <row r="116" spans="1:6" s="89" customFormat="1" x14ac:dyDescent="0.25">
      <c r="A116" s="114">
        <v>43384</v>
      </c>
      <c r="B116" s="111">
        <v>104.4</v>
      </c>
      <c r="C116" s="112" t="s">
        <v>207</v>
      </c>
      <c r="D116" s="112" t="s">
        <v>248</v>
      </c>
      <c r="E116" s="113" t="s">
        <v>268</v>
      </c>
      <c r="F116" s="1"/>
    </row>
    <row r="117" spans="1:6" s="89" customFormat="1" x14ac:dyDescent="0.25">
      <c r="A117" s="114">
        <v>43384</v>
      </c>
      <c r="B117" s="111">
        <v>33.4</v>
      </c>
      <c r="C117" s="112" t="s">
        <v>207</v>
      </c>
      <c r="D117" s="112" t="s">
        <v>235</v>
      </c>
      <c r="E117" s="113" t="s">
        <v>186</v>
      </c>
      <c r="F117" s="1"/>
    </row>
    <row r="118" spans="1:6" s="89" customFormat="1" x14ac:dyDescent="0.25">
      <c r="A118" s="114">
        <v>43406</v>
      </c>
      <c r="B118" s="111">
        <v>28.2</v>
      </c>
      <c r="C118" s="112" t="s">
        <v>198</v>
      </c>
      <c r="D118" s="112" t="s">
        <v>235</v>
      </c>
      <c r="E118" s="113" t="s">
        <v>186</v>
      </c>
      <c r="F118" s="1"/>
    </row>
    <row r="119" spans="1:6" s="89" customFormat="1" x14ac:dyDescent="0.25">
      <c r="A119" s="114">
        <v>43411</v>
      </c>
      <c r="B119" s="111">
        <v>165</v>
      </c>
      <c r="C119" s="112" t="s">
        <v>208</v>
      </c>
      <c r="D119" s="112" t="s">
        <v>249</v>
      </c>
      <c r="E119" s="113" t="s">
        <v>268</v>
      </c>
      <c r="F119" s="1"/>
    </row>
    <row r="120" spans="1:6" s="89" customFormat="1" x14ac:dyDescent="0.25">
      <c r="A120" s="114">
        <v>43411</v>
      </c>
      <c r="B120" s="111">
        <v>37</v>
      </c>
      <c r="C120" s="112" t="s">
        <v>208</v>
      </c>
      <c r="D120" s="112" t="s">
        <v>177</v>
      </c>
      <c r="E120" s="113" t="s">
        <v>268</v>
      </c>
      <c r="F120" s="1"/>
    </row>
    <row r="121" spans="1:6" s="89" customFormat="1" x14ac:dyDescent="0.25">
      <c r="A121" s="114">
        <v>43411</v>
      </c>
      <c r="B121" s="111">
        <v>380</v>
      </c>
      <c r="C121" s="112" t="s">
        <v>208</v>
      </c>
      <c r="D121" s="112" t="s">
        <v>175</v>
      </c>
      <c r="E121" s="113" t="s">
        <v>268</v>
      </c>
      <c r="F121" s="1"/>
    </row>
    <row r="122" spans="1:6" s="89" customFormat="1" x14ac:dyDescent="0.25">
      <c r="A122" s="114">
        <v>43411</v>
      </c>
      <c r="B122" s="111">
        <v>19</v>
      </c>
      <c r="C122" s="112" t="s">
        <v>208</v>
      </c>
      <c r="D122" s="112" t="s">
        <v>250</v>
      </c>
      <c r="E122" s="113" t="s">
        <v>268</v>
      </c>
      <c r="F122" s="1"/>
    </row>
    <row r="123" spans="1:6" s="89" customFormat="1" x14ac:dyDescent="0.25">
      <c r="A123" s="114">
        <v>43411</v>
      </c>
      <c r="B123" s="111">
        <v>35</v>
      </c>
      <c r="C123" s="112" t="s">
        <v>208</v>
      </c>
      <c r="D123" s="112" t="s">
        <v>232</v>
      </c>
      <c r="E123" s="113" t="s">
        <v>268</v>
      </c>
      <c r="F123" s="1"/>
    </row>
    <row r="124" spans="1:6" s="89" customFormat="1" x14ac:dyDescent="0.25">
      <c r="A124" s="114">
        <v>43412</v>
      </c>
      <c r="B124" s="111">
        <v>12</v>
      </c>
      <c r="C124" s="112" t="s">
        <v>209</v>
      </c>
      <c r="D124" s="112" t="s">
        <v>234</v>
      </c>
      <c r="E124" s="113" t="s">
        <v>268</v>
      </c>
      <c r="F124" s="1"/>
    </row>
    <row r="125" spans="1:6" s="89" customFormat="1" x14ac:dyDescent="0.25">
      <c r="A125" s="114">
        <v>43412</v>
      </c>
      <c r="B125" s="111">
        <v>12.5</v>
      </c>
      <c r="C125" s="112" t="s">
        <v>209</v>
      </c>
      <c r="D125" s="112" t="s">
        <v>174</v>
      </c>
      <c r="E125" s="113" t="s">
        <v>268</v>
      </c>
      <c r="F125" s="1"/>
    </row>
    <row r="126" spans="1:6" s="89" customFormat="1" x14ac:dyDescent="0.25">
      <c r="A126" s="114">
        <v>43413</v>
      </c>
      <c r="B126" s="111">
        <v>82.4</v>
      </c>
      <c r="C126" s="112" t="s">
        <v>204</v>
      </c>
      <c r="D126" s="112" t="s">
        <v>248</v>
      </c>
      <c r="E126" s="113" t="s">
        <v>268</v>
      </c>
      <c r="F126" s="1"/>
    </row>
    <row r="127" spans="1:6" s="89" customFormat="1" x14ac:dyDescent="0.25">
      <c r="A127" s="114">
        <v>43413</v>
      </c>
      <c r="B127" s="111">
        <v>39.9</v>
      </c>
      <c r="C127" s="112" t="s">
        <v>204</v>
      </c>
      <c r="D127" s="112" t="s">
        <v>251</v>
      </c>
      <c r="E127" s="113" t="s">
        <v>186</v>
      </c>
      <c r="F127" s="1"/>
    </row>
    <row r="128" spans="1:6" s="89" customFormat="1" x14ac:dyDescent="0.25">
      <c r="A128" s="114">
        <v>43413</v>
      </c>
      <c r="B128" s="111">
        <v>19.5</v>
      </c>
      <c r="C128" s="112" t="s">
        <v>204</v>
      </c>
      <c r="D128" s="112" t="s">
        <v>233</v>
      </c>
      <c r="E128" s="113" t="s">
        <v>268</v>
      </c>
      <c r="F128" s="1"/>
    </row>
    <row r="129" spans="1:6" s="89" customFormat="1" x14ac:dyDescent="0.25">
      <c r="A129" s="114">
        <v>43413</v>
      </c>
      <c r="B129" s="111">
        <v>12</v>
      </c>
      <c r="C129" s="112" t="s">
        <v>204</v>
      </c>
      <c r="D129" s="112" t="s">
        <v>174</v>
      </c>
      <c r="E129" s="113" t="s">
        <v>268</v>
      </c>
      <c r="F129" s="1"/>
    </row>
    <row r="130" spans="1:6" s="89" customFormat="1" x14ac:dyDescent="0.25">
      <c r="A130" s="114">
        <v>43420</v>
      </c>
      <c r="B130" s="111">
        <v>307.45</v>
      </c>
      <c r="C130" s="112" t="s">
        <v>271</v>
      </c>
      <c r="D130" s="112" t="s">
        <v>252</v>
      </c>
      <c r="E130" s="113" t="s">
        <v>272</v>
      </c>
      <c r="F130" s="1"/>
    </row>
    <row r="131" spans="1:6" s="89" customFormat="1" x14ac:dyDescent="0.25">
      <c r="A131" s="114">
        <v>43420</v>
      </c>
      <c r="B131" s="111">
        <v>39</v>
      </c>
      <c r="C131" s="112" t="s">
        <v>271</v>
      </c>
      <c r="D131" s="112" t="s">
        <v>253</v>
      </c>
      <c r="E131" s="113" t="s">
        <v>186</v>
      </c>
      <c r="F131" s="1"/>
    </row>
    <row r="132" spans="1:6" s="89" customFormat="1" x14ac:dyDescent="0.25">
      <c r="A132" s="114">
        <v>43420</v>
      </c>
      <c r="B132" s="111">
        <v>52.8</v>
      </c>
      <c r="C132" s="112" t="s">
        <v>271</v>
      </c>
      <c r="D132" s="112" t="s">
        <v>235</v>
      </c>
      <c r="E132" s="113" t="s">
        <v>186</v>
      </c>
      <c r="F132" s="1"/>
    </row>
    <row r="133" spans="1:6" s="89" customFormat="1" x14ac:dyDescent="0.25">
      <c r="A133" s="114">
        <v>43420</v>
      </c>
      <c r="B133" s="111">
        <v>19.600000000000001</v>
      </c>
      <c r="C133" s="112" t="s">
        <v>271</v>
      </c>
      <c r="D133" s="112" t="s">
        <v>234</v>
      </c>
      <c r="E133" s="113" t="s">
        <v>272</v>
      </c>
      <c r="F133" s="1"/>
    </row>
    <row r="134" spans="1:6" s="89" customFormat="1" x14ac:dyDescent="0.25">
      <c r="A134" s="114">
        <v>43420</v>
      </c>
      <c r="B134" s="111">
        <v>4.5</v>
      </c>
      <c r="C134" s="112" t="s">
        <v>271</v>
      </c>
      <c r="D134" s="112" t="s">
        <v>254</v>
      </c>
      <c r="E134" s="113" t="s">
        <v>272</v>
      </c>
      <c r="F134" s="1"/>
    </row>
    <row r="135" spans="1:6" s="89" customFormat="1" x14ac:dyDescent="0.25">
      <c r="A135" s="114">
        <v>43420</v>
      </c>
      <c r="B135" s="111">
        <v>443.6</v>
      </c>
      <c r="C135" s="112" t="s">
        <v>271</v>
      </c>
      <c r="D135" s="112" t="s">
        <v>255</v>
      </c>
      <c r="E135" s="113" t="s">
        <v>272</v>
      </c>
      <c r="F135" s="1"/>
    </row>
    <row r="136" spans="1:6" s="89" customFormat="1" x14ac:dyDescent="0.25">
      <c r="A136" s="114">
        <v>43424</v>
      </c>
      <c r="B136" s="111">
        <v>151</v>
      </c>
      <c r="C136" s="112" t="s">
        <v>210</v>
      </c>
      <c r="D136" s="112" t="s">
        <v>256</v>
      </c>
      <c r="E136" s="113" t="s">
        <v>268</v>
      </c>
      <c r="F136" s="1"/>
    </row>
    <row r="137" spans="1:6" s="89" customFormat="1" x14ac:dyDescent="0.25">
      <c r="A137" s="114">
        <v>43424</v>
      </c>
      <c r="B137" s="111">
        <v>353</v>
      </c>
      <c r="C137" s="112" t="s">
        <v>210</v>
      </c>
      <c r="D137" s="112" t="s">
        <v>257</v>
      </c>
      <c r="E137" s="113" t="s">
        <v>268</v>
      </c>
      <c r="F137" s="1"/>
    </row>
    <row r="138" spans="1:6" s="89" customFormat="1" x14ac:dyDescent="0.25">
      <c r="A138" s="114">
        <v>43424</v>
      </c>
      <c r="B138" s="111">
        <v>35.1</v>
      </c>
      <c r="C138" s="112" t="s">
        <v>210</v>
      </c>
      <c r="D138" s="112" t="s">
        <v>177</v>
      </c>
      <c r="E138" s="113" t="s">
        <v>186</v>
      </c>
      <c r="F138" s="1"/>
    </row>
    <row r="139" spans="1:6" s="89" customFormat="1" x14ac:dyDescent="0.25">
      <c r="A139" s="114">
        <v>43424</v>
      </c>
      <c r="B139" s="111">
        <v>82.6</v>
      </c>
      <c r="C139" s="112" t="s">
        <v>210</v>
      </c>
      <c r="D139" s="112" t="s">
        <v>247</v>
      </c>
      <c r="E139" s="113" t="s">
        <v>268</v>
      </c>
      <c r="F139" s="1"/>
    </row>
    <row r="140" spans="1:6" s="89" customFormat="1" x14ac:dyDescent="0.25">
      <c r="A140" s="114">
        <v>43424</v>
      </c>
      <c r="B140" s="111">
        <v>26.2</v>
      </c>
      <c r="C140" s="112" t="s">
        <v>210</v>
      </c>
      <c r="D140" s="112" t="s">
        <v>258</v>
      </c>
      <c r="E140" s="113" t="s">
        <v>268</v>
      </c>
      <c r="F140" s="1"/>
    </row>
    <row r="141" spans="1:6" s="89" customFormat="1" x14ac:dyDescent="0.25">
      <c r="A141" s="114">
        <v>43424</v>
      </c>
      <c r="B141" s="111">
        <v>27.8</v>
      </c>
      <c r="C141" s="112" t="s">
        <v>210</v>
      </c>
      <c r="D141" s="112" t="s">
        <v>259</v>
      </c>
      <c r="E141" s="113" t="s">
        <v>268</v>
      </c>
      <c r="F141" s="1"/>
    </row>
    <row r="142" spans="1:6" s="89" customFormat="1" x14ac:dyDescent="0.25">
      <c r="A142" s="114">
        <v>43424</v>
      </c>
      <c r="B142" s="111">
        <v>85.4</v>
      </c>
      <c r="C142" s="112" t="s">
        <v>210</v>
      </c>
      <c r="D142" s="112" t="s">
        <v>248</v>
      </c>
      <c r="E142" s="113" t="s">
        <v>268</v>
      </c>
      <c r="F142" s="1"/>
    </row>
    <row r="143" spans="1:6" s="89" customFormat="1" x14ac:dyDescent="0.25">
      <c r="A143" s="114">
        <v>43424</v>
      </c>
      <c r="B143" s="111">
        <v>29.2</v>
      </c>
      <c r="C143" s="112" t="s">
        <v>210</v>
      </c>
      <c r="D143" s="112" t="s">
        <v>235</v>
      </c>
      <c r="E143" s="113" t="s">
        <v>186</v>
      </c>
      <c r="F143" s="1"/>
    </row>
    <row r="144" spans="1:6" s="89" customFormat="1" ht="26.4" x14ac:dyDescent="0.25">
      <c r="A144" s="114">
        <v>43432</v>
      </c>
      <c r="B144" s="111">
        <v>257.7</v>
      </c>
      <c r="C144" s="112" t="s">
        <v>270</v>
      </c>
      <c r="D144" s="112" t="s">
        <v>260</v>
      </c>
      <c r="E144" s="113" t="s">
        <v>269</v>
      </c>
      <c r="F144" s="1"/>
    </row>
    <row r="145" spans="1:6" s="89" customFormat="1" x14ac:dyDescent="0.25">
      <c r="A145" s="114">
        <v>43432</v>
      </c>
      <c r="B145" s="111">
        <v>44.6</v>
      </c>
      <c r="C145" s="112" t="s">
        <v>270</v>
      </c>
      <c r="D145" s="112" t="s">
        <v>261</v>
      </c>
      <c r="E145" s="113" t="s">
        <v>269</v>
      </c>
      <c r="F145" s="1"/>
    </row>
    <row r="146" spans="1:6" s="89" customFormat="1" x14ac:dyDescent="0.25">
      <c r="A146" s="114">
        <v>43432</v>
      </c>
      <c r="B146" s="111">
        <v>122</v>
      </c>
      <c r="C146" s="112" t="s">
        <v>270</v>
      </c>
      <c r="D146" s="112" t="s">
        <v>174</v>
      </c>
      <c r="E146" s="113" t="s">
        <v>186</v>
      </c>
      <c r="F146" s="1"/>
    </row>
    <row r="147" spans="1:6" s="89" customFormat="1" x14ac:dyDescent="0.25">
      <c r="A147" s="114">
        <v>43432</v>
      </c>
      <c r="B147" s="111">
        <v>15.95</v>
      </c>
      <c r="C147" s="112" t="s">
        <v>270</v>
      </c>
      <c r="D147" s="112" t="s">
        <v>174</v>
      </c>
      <c r="E147" s="113" t="s">
        <v>186</v>
      </c>
      <c r="F147" s="1"/>
    </row>
    <row r="148" spans="1:6" s="89" customFormat="1" x14ac:dyDescent="0.25">
      <c r="A148" s="114">
        <v>43434</v>
      </c>
      <c r="B148" s="111">
        <v>32</v>
      </c>
      <c r="C148" s="112" t="s">
        <v>270</v>
      </c>
      <c r="D148" s="112" t="s">
        <v>262</v>
      </c>
      <c r="E148" s="113" t="s">
        <v>186</v>
      </c>
      <c r="F148" s="1"/>
    </row>
    <row r="149" spans="1:6" s="89" customFormat="1" x14ac:dyDescent="0.25">
      <c r="A149" s="114">
        <v>43438</v>
      </c>
      <c r="B149" s="111">
        <v>13</v>
      </c>
      <c r="C149" s="112" t="s">
        <v>211</v>
      </c>
      <c r="D149" s="112" t="s">
        <v>263</v>
      </c>
      <c r="E149" s="113" t="s">
        <v>186</v>
      </c>
      <c r="F149" s="1"/>
    </row>
    <row r="150" spans="1:6" s="89" customFormat="1" x14ac:dyDescent="0.25">
      <c r="A150" s="114">
        <v>43446</v>
      </c>
      <c r="B150" s="111">
        <v>278</v>
      </c>
      <c r="C150" s="112" t="s">
        <v>201</v>
      </c>
      <c r="D150" s="112" t="s">
        <v>264</v>
      </c>
      <c r="E150" s="113" t="s">
        <v>268</v>
      </c>
      <c r="F150" s="1"/>
    </row>
    <row r="151" spans="1:6" s="89" customFormat="1" x14ac:dyDescent="0.25">
      <c r="A151" s="114">
        <v>43446</v>
      </c>
      <c r="B151" s="111">
        <v>35.299999999999997</v>
      </c>
      <c r="C151" s="112" t="s">
        <v>201</v>
      </c>
      <c r="D151" s="112" t="s">
        <v>177</v>
      </c>
      <c r="E151" s="113" t="s">
        <v>186</v>
      </c>
      <c r="F151" s="1"/>
    </row>
    <row r="152" spans="1:6" s="89" customFormat="1" x14ac:dyDescent="0.25">
      <c r="A152" s="114">
        <v>43811</v>
      </c>
      <c r="B152" s="111">
        <v>33</v>
      </c>
      <c r="C152" s="112" t="s">
        <v>201</v>
      </c>
      <c r="D152" s="112" t="s">
        <v>265</v>
      </c>
      <c r="E152" s="113" t="s">
        <v>268</v>
      </c>
      <c r="F152" s="1"/>
    </row>
    <row r="153" spans="1:6" s="89" customFormat="1" x14ac:dyDescent="0.25">
      <c r="A153" s="114">
        <v>43446</v>
      </c>
      <c r="B153" s="111">
        <v>80</v>
      </c>
      <c r="C153" s="112" t="s">
        <v>201</v>
      </c>
      <c r="D153" s="112" t="s">
        <v>247</v>
      </c>
      <c r="E153" s="113" t="s">
        <v>268</v>
      </c>
      <c r="F153" s="1"/>
    </row>
    <row r="154" spans="1:6" s="89" customFormat="1" x14ac:dyDescent="0.25">
      <c r="A154" s="114">
        <v>43447</v>
      </c>
      <c r="B154" s="111">
        <v>80</v>
      </c>
      <c r="C154" s="112" t="s">
        <v>201</v>
      </c>
      <c r="D154" s="112" t="s">
        <v>266</v>
      </c>
      <c r="E154" s="113" t="s">
        <v>268</v>
      </c>
      <c r="F154" s="1"/>
    </row>
    <row r="155" spans="1:6" s="89" customFormat="1" x14ac:dyDescent="0.25">
      <c r="A155" s="114">
        <v>43447</v>
      </c>
      <c r="B155" s="111">
        <v>190</v>
      </c>
      <c r="C155" s="112" t="s">
        <v>201</v>
      </c>
      <c r="D155" s="112" t="s">
        <v>246</v>
      </c>
      <c r="E155" s="113" t="s">
        <v>268</v>
      </c>
      <c r="F155" s="1"/>
    </row>
    <row r="156" spans="1:6" s="89" customFormat="1" x14ac:dyDescent="0.25">
      <c r="A156" s="114">
        <v>43447</v>
      </c>
      <c r="B156" s="111">
        <v>84.8</v>
      </c>
      <c r="C156" s="112" t="s">
        <v>201</v>
      </c>
      <c r="D156" s="112" t="s">
        <v>248</v>
      </c>
      <c r="E156" s="113" t="s">
        <v>268</v>
      </c>
      <c r="F156" s="1"/>
    </row>
    <row r="157" spans="1:6" s="89" customFormat="1" x14ac:dyDescent="0.25">
      <c r="A157" s="114">
        <v>43447</v>
      </c>
      <c r="B157" s="111">
        <v>32.9</v>
      </c>
      <c r="C157" s="112" t="s">
        <v>201</v>
      </c>
      <c r="D157" s="112" t="s">
        <v>235</v>
      </c>
      <c r="E157" s="113" t="s">
        <v>186</v>
      </c>
      <c r="F157" s="1"/>
    </row>
    <row r="158" spans="1:6" s="89" customFormat="1" x14ac:dyDescent="0.25">
      <c r="A158" s="114">
        <v>43447</v>
      </c>
      <c r="B158" s="111">
        <v>23.4</v>
      </c>
      <c r="C158" s="112" t="s">
        <v>201</v>
      </c>
      <c r="D158" s="112" t="s">
        <v>267</v>
      </c>
      <c r="E158" s="113" t="s">
        <v>268</v>
      </c>
      <c r="F158" s="1"/>
    </row>
    <row r="159" spans="1:6" s="89" customFormat="1" x14ac:dyDescent="0.25">
      <c r="A159" s="114">
        <v>43488</v>
      </c>
      <c r="B159" s="111">
        <v>391</v>
      </c>
      <c r="C159" s="112" t="s">
        <v>201</v>
      </c>
      <c r="D159" s="112" t="s">
        <v>319</v>
      </c>
      <c r="E159" s="113" t="s">
        <v>268</v>
      </c>
      <c r="F159" s="1"/>
    </row>
    <row r="160" spans="1:6" s="89" customFormat="1" x14ac:dyDescent="0.25">
      <c r="A160" s="114">
        <v>43488</v>
      </c>
      <c r="B160" s="111">
        <v>36.6</v>
      </c>
      <c r="C160" s="112" t="s">
        <v>201</v>
      </c>
      <c r="D160" s="112" t="s">
        <v>320</v>
      </c>
      <c r="E160" s="113" t="s">
        <v>186</v>
      </c>
      <c r="F160" s="1"/>
    </row>
    <row r="161" spans="1:6" s="89" customFormat="1" x14ac:dyDescent="0.25">
      <c r="A161" s="114">
        <v>43488</v>
      </c>
      <c r="B161" s="111">
        <v>70</v>
      </c>
      <c r="C161" s="112" t="s">
        <v>201</v>
      </c>
      <c r="D161" s="112" t="s">
        <v>247</v>
      </c>
      <c r="E161" s="113" t="s">
        <v>268</v>
      </c>
      <c r="F161" s="1"/>
    </row>
    <row r="162" spans="1:6" s="89" customFormat="1" x14ac:dyDescent="0.25">
      <c r="A162" s="114">
        <v>43488</v>
      </c>
      <c r="B162" s="111">
        <v>90.8</v>
      </c>
      <c r="C162" s="112" t="s">
        <v>201</v>
      </c>
      <c r="D162" s="112" t="s">
        <v>248</v>
      </c>
      <c r="E162" s="113" t="s">
        <v>268</v>
      </c>
      <c r="F162" s="1"/>
    </row>
    <row r="163" spans="1:6" s="89" customFormat="1" x14ac:dyDescent="0.25">
      <c r="A163" s="114">
        <v>43488</v>
      </c>
      <c r="B163" s="111">
        <v>33.4</v>
      </c>
      <c r="C163" s="112" t="s">
        <v>201</v>
      </c>
      <c r="D163" s="112" t="s">
        <v>235</v>
      </c>
      <c r="E163" s="113" t="s">
        <v>186</v>
      </c>
      <c r="F163" s="1"/>
    </row>
    <row r="164" spans="1:6" s="89" customFormat="1" x14ac:dyDescent="0.25">
      <c r="A164" s="114">
        <v>43508</v>
      </c>
      <c r="B164" s="111">
        <v>8.1999999999999993</v>
      </c>
      <c r="C164" s="112" t="s">
        <v>347</v>
      </c>
      <c r="D164" s="112" t="s">
        <v>321</v>
      </c>
      <c r="E164" s="113" t="s">
        <v>348</v>
      </c>
      <c r="F164" s="1"/>
    </row>
    <row r="165" spans="1:6" s="89" customFormat="1" x14ac:dyDescent="0.25">
      <c r="A165" s="114">
        <v>43510</v>
      </c>
      <c r="B165" s="111">
        <v>299</v>
      </c>
      <c r="C165" s="112" t="s">
        <v>310</v>
      </c>
      <c r="D165" s="112" t="s">
        <v>322</v>
      </c>
      <c r="E165" s="113" t="s">
        <v>268</v>
      </c>
      <c r="F165" s="1"/>
    </row>
    <row r="166" spans="1:6" s="89" customFormat="1" x14ac:dyDescent="0.25">
      <c r="A166" s="114">
        <v>43510</v>
      </c>
      <c r="B166" s="111">
        <v>261.12</v>
      </c>
      <c r="C166" s="112" t="s">
        <v>310</v>
      </c>
      <c r="D166" s="112" t="s">
        <v>246</v>
      </c>
      <c r="E166" s="113" t="s">
        <v>268</v>
      </c>
      <c r="F166" s="1"/>
    </row>
    <row r="167" spans="1:6" s="89" customFormat="1" x14ac:dyDescent="0.25">
      <c r="A167" s="114">
        <v>43510</v>
      </c>
      <c r="B167" s="111">
        <v>36.799999999999997</v>
      </c>
      <c r="C167" s="112" t="s">
        <v>310</v>
      </c>
      <c r="D167" s="112" t="s">
        <v>193</v>
      </c>
      <c r="E167" s="113" t="s">
        <v>186</v>
      </c>
      <c r="F167" s="1"/>
    </row>
    <row r="168" spans="1:6" s="89" customFormat="1" x14ac:dyDescent="0.25">
      <c r="A168" s="114">
        <v>43510</v>
      </c>
      <c r="B168" s="111">
        <v>84.4</v>
      </c>
      <c r="C168" s="112" t="s">
        <v>310</v>
      </c>
      <c r="D168" s="112" t="s">
        <v>323</v>
      </c>
      <c r="E168" s="113" t="s">
        <v>268</v>
      </c>
      <c r="F168" s="1"/>
    </row>
    <row r="169" spans="1:6" s="89" customFormat="1" x14ac:dyDescent="0.25">
      <c r="A169" s="114">
        <v>43510</v>
      </c>
      <c r="B169" s="111">
        <v>32.6</v>
      </c>
      <c r="C169" s="112" t="s">
        <v>310</v>
      </c>
      <c r="D169" s="112" t="s">
        <v>324</v>
      </c>
      <c r="E169" s="113" t="s">
        <v>268</v>
      </c>
      <c r="F169" s="1"/>
    </row>
    <row r="170" spans="1:6" s="89" customFormat="1" x14ac:dyDescent="0.25">
      <c r="A170" s="114">
        <v>43510</v>
      </c>
      <c r="B170" s="111">
        <v>9</v>
      </c>
      <c r="C170" s="112" t="s">
        <v>310</v>
      </c>
      <c r="D170" s="112" t="s">
        <v>325</v>
      </c>
      <c r="E170" s="113" t="s">
        <v>268</v>
      </c>
      <c r="F170" s="1"/>
    </row>
    <row r="171" spans="1:6" s="89" customFormat="1" x14ac:dyDescent="0.25">
      <c r="A171" s="114">
        <v>43511</v>
      </c>
      <c r="B171" s="111">
        <v>38.619999999999997</v>
      </c>
      <c r="C171" s="112" t="s">
        <v>345</v>
      </c>
      <c r="D171" s="112" t="s">
        <v>326</v>
      </c>
      <c r="E171" s="113" t="s">
        <v>346</v>
      </c>
      <c r="F171" s="1"/>
    </row>
    <row r="172" spans="1:6" s="89" customFormat="1" x14ac:dyDescent="0.25">
      <c r="A172" s="114">
        <v>43511</v>
      </c>
      <c r="B172" s="111">
        <v>300.95999999999998</v>
      </c>
      <c r="C172" s="112" t="s">
        <v>311</v>
      </c>
      <c r="D172" s="112" t="s">
        <v>228</v>
      </c>
      <c r="E172" s="113" t="s">
        <v>350</v>
      </c>
      <c r="F172" s="1"/>
    </row>
    <row r="173" spans="1:6" s="89" customFormat="1" x14ac:dyDescent="0.25">
      <c r="A173" s="114">
        <v>43511</v>
      </c>
      <c r="B173" s="111">
        <v>38.299999999999997</v>
      </c>
      <c r="C173" s="112" t="s">
        <v>310</v>
      </c>
      <c r="D173" s="112" t="s">
        <v>262</v>
      </c>
      <c r="E173" s="113" t="s">
        <v>186</v>
      </c>
      <c r="F173" s="1"/>
    </row>
    <row r="174" spans="1:6" s="89" customFormat="1" x14ac:dyDescent="0.25">
      <c r="A174" s="114">
        <v>43511</v>
      </c>
      <c r="B174" s="111">
        <v>22.5</v>
      </c>
      <c r="C174" s="112" t="s">
        <v>310</v>
      </c>
      <c r="D174" s="112" t="s">
        <v>324</v>
      </c>
      <c r="E174" s="113" t="s">
        <v>186</v>
      </c>
      <c r="F174" s="1"/>
    </row>
    <row r="175" spans="1:6" s="89" customFormat="1" x14ac:dyDescent="0.25">
      <c r="A175" s="114">
        <v>43511</v>
      </c>
      <c r="B175" s="111">
        <v>9.5</v>
      </c>
      <c r="C175" s="112" t="s">
        <v>310</v>
      </c>
      <c r="D175" s="112" t="s">
        <v>324</v>
      </c>
      <c r="E175" s="113" t="s">
        <v>186</v>
      </c>
      <c r="F175" s="1"/>
    </row>
    <row r="176" spans="1:6" s="89" customFormat="1" x14ac:dyDescent="0.25">
      <c r="A176" s="114">
        <v>43515</v>
      </c>
      <c r="B176" s="111">
        <v>332</v>
      </c>
      <c r="C176" s="112" t="s">
        <v>312</v>
      </c>
      <c r="D176" s="112" t="s">
        <v>327</v>
      </c>
      <c r="E176" s="113" t="s">
        <v>349</v>
      </c>
      <c r="F176" s="1"/>
    </row>
    <row r="177" spans="1:6" s="89" customFormat="1" x14ac:dyDescent="0.25">
      <c r="A177" s="114">
        <v>43515</v>
      </c>
      <c r="B177" s="111">
        <v>71.2</v>
      </c>
      <c r="C177" s="112" t="s">
        <v>312</v>
      </c>
      <c r="D177" s="112" t="s">
        <v>328</v>
      </c>
      <c r="E177" s="113" t="s">
        <v>349</v>
      </c>
      <c r="F177" s="1"/>
    </row>
    <row r="178" spans="1:6" s="89" customFormat="1" x14ac:dyDescent="0.25">
      <c r="A178" s="114">
        <v>43515</v>
      </c>
      <c r="B178" s="111">
        <v>40.9</v>
      </c>
      <c r="C178" s="112" t="s">
        <v>312</v>
      </c>
      <c r="D178" s="112" t="s">
        <v>193</v>
      </c>
      <c r="E178" s="113" t="s">
        <v>349</v>
      </c>
      <c r="F178" s="1"/>
    </row>
    <row r="179" spans="1:6" s="89" customFormat="1" x14ac:dyDescent="0.25">
      <c r="A179" s="114">
        <v>43515</v>
      </c>
      <c r="B179" s="111">
        <v>36.700000000000003</v>
      </c>
      <c r="C179" s="112" t="s">
        <v>312</v>
      </c>
      <c r="D179" s="112" t="s">
        <v>262</v>
      </c>
      <c r="E179" s="113" t="s">
        <v>349</v>
      </c>
      <c r="F179" s="1"/>
    </row>
    <row r="180" spans="1:6" s="89" customFormat="1" x14ac:dyDescent="0.25">
      <c r="A180" s="114">
        <v>43515</v>
      </c>
      <c r="B180" s="111">
        <v>5.0999999999999996</v>
      </c>
      <c r="C180" s="112" t="s">
        <v>312</v>
      </c>
      <c r="D180" s="112" t="s">
        <v>329</v>
      </c>
      <c r="E180" s="113" t="s">
        <v>349</v>
      </c>
      <c r="F180" s="1"/>
    </row>
    <row r="181" spans="1:6" s="89" customFormat="1" x14ac:dyDescent="0.25">
      <c r="A181" s="114">
        <v>43525</v>
      </c>
      <c r="B181" s="111">
        <v>341.25</v>
      </c>
      <c r="C181" s="112" t="s">
        <v>344</v>
      </c>
      <c r="D181" s="112" t="s">
        <v>330</v>
      </c>
      <c r="E181" s="113" t="s">
        <v>268</v>
      </c>
      <c r="F181" s="1"/>
    </row>
    <row r="182" spans="1:6" s="89" customFormat="1" x14ac:dyDescent="0.25">
      <c r="A182" s="114">
        <v>43525</v>
      </c>
      <c r="B182" s="111">
        <v>35.799999999999997</v>
      </c>
      <c r="C182" s="112" t="s">
        <v>344</v>
      </c>
      <c r="D182" s="112" t="s">
        <v>177</v>
      </c>
      <c r="E182" s="113" t="s">
        <v>268</v>
      </c>
      <c r="F182" s="1"/>
    </row>
    <row r="183" spans="1:6" s="89" customFormat="1" x14ac:dyDescent="0.25">
      <c r="A183" s="114">
        <v>43525</v>
      </c>
      <c r="B183" s="111">
        <v>95</v>
      </c>
      <c r="C183" s="112" t="s">
        <v>344</v>
      </c>
      <c r="D183" s="112" t="s">
        <v>175</v>
      </c>
      <c r="E183" s="113" t="s">
        <v>268</v>
      </c>
      <c r="F183" s="1"/>
    </row>
    <row r="184" spans="1:6" s="89" customFormat="1" x14ac:dyDescent="0.25">
      <c r="A184" s="114">
        <v>43527</v>
      </c>
      <c r="B184" s="111">
        <v>440</v>
      </c>
      <c r="C184" s="112" t="s">
        <v>313</v>
      </c>
      <c r="D184" s="112" t="s">
        <v>331</v>
      </c>
      <c r="E184" s="113" t="s">
        <v>268</v>
      </c>
      <c r="F184" s="1"/>
    </row>
    <row r="185" spans="1:6" s="89" customFormat="1" x14ac:dyDescent="0.25">
      <c r="A185" s="114">
        <v>43527</v>
      </c>
      <c r="B185" s="111">
        <v>43</v>
      </c>
      <c r="C185" s="112" t="s">
        <v>313</v>
      </c>
      <c r="D185" s="112" t="s">
        <v>265</v>
      </c>
      <c r="E185" s="113" t="s">
        <v>268</v>
      </c>
      <c r="F185" s="1"/>
    </row>
    <row r="186" spans="1:6" s="89" customFormat="1" x14ac:dyDescent="0.25">
      <c r="A186" s="114">
        <v>43528</v>
      </c>
      <c r="B186" s="111">
        <v>8</v>
      </c>
      <c r="C186" s="112" t="s">
        <v>313</v>
      </c>
      <c r="D186" s="112" t="s">
        <v>332</v>
      </c>
      <c r="E186" s="113" t="s">
        <v>268</v>
      </c>
      <c r="F186" s="1"/>
    </row>
    <row r="187" spans="1:6" s="89" customFormat="1" x14ac:dyDescent="0.25">
      <c r="A187" s="114">
        <v>43529</v>
      </c>
      <c r="B187" s="111">
        <v>82</v>
      </c>
      <c r="C187" s="112" t="s">
        <v>314</v>
      </c>
      <c r="D187" s="112" t="s">
        <v>248</v>
      </c>
      <c r="E187" s="113" t="s">
        <v>268</v>
      </c>
      <c r="F187" s="1"/>
    </row>
    <row r="188" spans="1:6" s="89" customFormat="1" x14ac:dyDescent="0.25">
      <c r="A188" s="114">
        <v>43529</v>
      </c>
      <c r="B188" s="111">
        <v>7.5</v>
      </c>
      <c r="C188" s="112" t="s">
        <v>314</v>
      </c>
      <c r="D188" s="112" t="s">
        <v>332</v>
      </c>
      <c r="E188" s="113" t="s">
        <v>268</v>
      </c>
      <c r="F188" s="1"/>
    </row>
    <row r="189" spans="1:6" s="89" customFormat="1" x14ac:dyDescent="0.25">
      <c r="A189" s="114">
        <v>43529</v>
      </c>
      <c r="B189" s="111">
        <v>4</v>
      </c>
      <c r="C189" s="112" t="s">
        <v>314</v>
      </c>
      <c r="D189" s="112" t="s">
        <v>332</v>
      </c>
      <c r="E189" s="113" t="s">
        <v>268</v>
      </c>
      <c r="F189" s="1"/>
    </row>
    <row r="190" spans="1:6" s="89" customFormat="1" x14ac:dyDescent="0.25">
      <c r="A190" s="114">
        <v>43529</v>
      </c>
      <c r="B190" s="111">
        <v>4.8</v>
      </c>
      <c r="C190" s="112" t="s">
        <v>314</v>
      </c>
      <c r="D190" s="112" t="s">
        <v>333</v>
      </c>
      <c r="E190" s="113" t="s">
        <v>268</v>
      </c>
      <c r="F190" s="1"/>
    </row>
    <row r="191" spans="1:6" s="89" customFormat="1" x14ac:dyDescent="0.25">
      <c r="A191" s="114">
        <v>43529</v>
      </c>
      <c r="B191" s="111">
        <v>39.200000000000003</v>
      </c>
      <c r="C191" s="112" t="s">
        <v>314</v>
      </c>
      <c r="D191" s="112" t="s">
        <v>262</v>
      </c>
      <c r="E191" s="113" t="s">
        <v>186</v>
      </c>
      <c r="F191" s="1"/>
    </row>
    <row r="192" spans="1:6" s="89" customFormat="1" ht="12.6" customHeight="1" x14ac:dyDescent="0.25">
      <c r="A192" s="114">
        <v>43536</v>
      </c>
      <c r="B192" s="111">
        <v>278</v>
      </c>
      <c r="C192" s="112" t="s">
        <v>315</v>
      </c>
      <c r="D192" s="112" t="s">
        <v>334</v>
      </c>
      <c r="E192" s="113" t="s">
        <v>268</v>
      </c>
      <c r="F192" s="1"/>
    </row>
    <row r="193" spans="1:6" s="89" customFormat="1" x14ac:dyDescent="0.25">
      <c r="A193" s="114">
        <v>43536</v>
      </c>
      <c r="B193" s="111">
        <v>256.5</v>
      </c>
      <c r="C193" s="112" t="s">
        <v>315</v>
      </c>
      <c r="D193" s="112" t="s">
        <v>246</v>
      </c>
      <c r="E193" s="113" t="s">
        <v>268</v>
      </c>
      <c r="F193" s="1"/>
    </row>
    <row r="194" spans="1:6" s="89" customFormat="1" x14ac:dyDescent="0.25">
      <c r="A194" s="114">
        <v>43536</v>
      </c>
      <c r="B194" s="111">
        <v>33.9</v>
      </c>
      <c r="C194" s="112" t="s">
        <v>315</v>
      </c>
      <c r="D194" s="112" t="s">
        <v>193</v>
      </c>
      <c r="E194" s="113" t="s">
        <v>186</v>
      </c>
      <c r="F194" s="1"/>
    </row>
    <row r="195" spans="1:6" s="89" customFormat="1" x14ac:dyDescent="0.25">
      <c r="A195" s="114">
        <v>43536</v>
      </c>
      <c r="B195" s="111">
        <v>84.4</v>
      </c>
      <c r="C195" s="112" t="s">
        <v>315</v>
      </c>
      <c r="D195" s="112" t="s">
        <v>323</v>
      </c>
      <c r="E195" s="113" t="s">
        <v>268</v>
      </c>
      <c r="F195" s="1"/>
    </row>
    <row r="196" spans="1:6" s="89" customFormat="1" x14ac:dyDescent="0.25">
      <c r="A196" s="114">
        <v>43537</v>
      </c>
      <c r="B196" s="111">
        <v>256.5</v>
      </c>
      <c r="C196" s="112" t="s">
        <v>201</v>
      </c>
      <c r="D196" s="112" t="s">
        <v>246</v>
      </c>
      <c r="E196" s="113" t="s">
        <v>268</v>
      </c>
      <c r="F196" s="1"/>
    </row>
    <row r="197" spans="1:6" s="89" customFormat="1" x14ac:dyDescent="0.25">
      <c r="A197" s="114">
        <v>43537</v>
      </c>
      <c r="B197" s="111">
        <v>19.2</v>
      </c>
      <c r="C197" s="112" t="s">
        <v>201</v>
      </c>
      <c r="D197" s="112" t="s">
        <v>332</v>
      </c>
      <c r="E197" s="113" t="s">
        <v>268</v>
      </c>
      <c r="F197" s="1"/>
    </row>
    <row r="198" spans="1:6" s="89" customFormat="1" x14ac:dyDescent="0.25">
      <c r="A198" s="114">
        <v>43537</v>
      </c>
      <c r="B198" s="111">
        <v>84.8</v>
      </c>
      <c r="C198" s="112" t="s">
        <v>201</v>
      </c>
      <c r="D198" s="112" t="s">
        <v>216</v>
      </c>
      <c r="E198" s="113" t="s">
        <v>268</v>
      </c>
      <c r="F198" s="1"/>
    </row>
    <row r="199" spans="1:6" s="89" customFormat="1" x14ac:dyDescent="0.25">
      <c r="A199" s="114">
        <v>43537</v>
      </c>
      <c r="B199" s="111">
        <v>39</v>
      </c>
      <c r="C199" s="112" t="s">
        <v>201</v>
      </c>
      <c r="D199" s="112" t="s">
        <v>262</v>
      </c>
      <c r="E199" s="113" t="s">
        <v>186</v>
      </c>
      <c r="F199" s="1"/>
    </row>
    <row r="200" spans="1:6" s="89" customFormat="1" x14ac:dyDescent="0.25">
      <c r="A200" s="114">
        <v>43537</v>
      </c>
      <c r="B200" s="111">
        <v>4.5</v>
      </c>
      <c r="C200" s="112" t="s">
        <v>201</v>
      </c>
      <c r="D200" s="112" t="s">
        <v>332</v>
      </c>
      <c r="E200" s="113" t="s">
        <v>268</v>
      </c>
      <c r="F200" s="1"/>
    </row>
    <row r="201" spans="1:6" s="89" customFormat="1" x14ac:dyDescent="0.25">
      <c r="A201" s="114">
        <v>43544</v>
      </c>
      <c r="B201" s="111">
        <v>332</v>
      </c>
      <c r="C201" s="112" t="s">
        <v>316</v>
      </c>
      <c r="D201" s="112" t="s">
        <v>335</v>
      </c>
      <c r="E201" s="113" t="s">
        <v>268</v>
      </c>
      <c r="F201" s="1"/>
    </row>
    <row r="202" spans="1:6" s="89" customFormat="1" x14ac:dyDescent="0.25">
      <c r="A202" s="114">
        <v>43544</v>
      </c>
      <c r="B202" s="111">
        <v>33</v>
      </c>
      <c r="C202" s="112" t="s">
        <v>316</v>
      </c>
      <c r="D202" s="112" t="s">
        <v>177</v>
      </c>
      <c r="E202" s="113" t="s">
        <v>186</v>
      </c>
      <c r="F202" s="1"/>
    </row>
    <row r="203" spans="1:6" s="89" customFormat="1" x14ac:dyDescent="0.25">
      <c r="A203" s="114">
        <v>43544</v>
      </c>
      <c r="B203" s="111">
        <v>89.6</v>
      </c>
      <c r="C203" s="112" t="s">
        <v>316</v>
      </c>
      <c r="D203" s="112" t="s">
        <v>336</v>
      </c>
      <c r="E203" s="113" t="s">
        <v>268</v>
      </c>
      <c r="F203" s="1"/>
    </row>
    <row r="204" spans="1:6" s="89" customFormat="1" x14ac:dyDescent="0.25">
      <c r="A204" s="114">
        <v>43544</v>
      </c>
      <c r="B204" s="111">
        <v>86.4</v>
      </c>
      <c r="C204" s="112" t="s">
        <v>316</v>
      </c>
      <c r="D204" s="112" t="s">
        <v>248</v>
      </c>
      <c r="E204" s="113" t="s">
        <v>268</v>
      </c>
      <c r="F204" s="1"/>
    </row>
    <row r="205" spans="1:6" s="89" customFormat="1" x14ac:dyDescent="0.25">
      <c r="A205" s="114">
        <v>43544</v>
      </c>
      <c r="B205" s="111">
        <v>39.1</v>
      </c>
      <c r="C205" s="112" t="s">
        <v>316</v>
      </c>
      <c r="D205" s="112" t="s">
        <v>235</v>
      </c>
      <c r="E205" s="113" t="s">
        <v>186</v>
      </c>
      <c r="F205" s="1"/>
    </row>
    <row r="206" spans="1:6" s="89" customFormat="1" x14ac:dyDescent="0.25">
      <c r="A206" s="114">
        <v>43550</v>
      </c>
      <c r="B206" s="111">
        <v>33.5</v>
      </c>
      <c r="C206" s="112" t="s">
        <v>317</v>
      </c>
      <c r="D206" s="112" t="s">
        <v>177</v>
      </c>
      <c r="E206" s="113" t="s">
        <v>186</v>
      </c>
      <c r="F206" s="1"/>
    </row>
    <row r="207" spans="1:6" s="89" customFormat="1" x14ac:dyDescent="0.25">
      <c r="A207" s="114">
        <v>43550</v>
      </c>
      <c r="B207" s="111">
        <v>28.9</v>
      </c>
      <c r="C207" s="112" t="s">
        <v>317</v>
      </c>
      <c r="D207" s="112" t="s">
        <v>235</v>
      </c>
      <c r="E207" s="113" t="s">
        <v>186</v>
      </c>
      <c r="F207" s="1"/>
    </row>
    <row r="208" spans="1:6" s="89" customFormat="1" x14ac:dyDescent="0.25">
      <c r="A208" s="114">
        <v>43552</v>
      </c>
      <c r="B208" s="111">
        <v>448.45</v>
      </c>
      <c r="C208" s="112" t="s">
        <v>277</v>
      </c>
      <c r="D208" s="112" t="s">
        <v>337</v>
      </c>
      <c r="E208" s="113" t="s">
        <v>278</v>
      </c>
      <c r="F208" s="1"/>
    </row>
    <row r="209" spans="1:6" s="89" customFormat="1" x14ac:dyDescent="0.25">
      <c r="A209" s="114">
        <v>43553</v>
      </c>
      <c r="B209" s="111">
        <v>19.600000000000001</v>
      </c>
      <c r="C209" s="112" t="s">
        <v>277</v>
      </c>
      <c r="D209" s="112" t="s">
        <v>338</v>
      </c>
      <c r="E209" s="113" t="s">
        <v>278</v>
      </c>
      <c r="F209" s="1"/>
    </row>
    <row r="210" spans="1:6" s="89" customFormat="1" x14ac:dyDescent="0.25">
      <c r="A210" s="114">
        <v>43553</v>
      </c>
      <c r="B210" s="111">
        <v>2.5</v>
      </c>
      <c r="C210" s="112" t="s">
        <v>277</v>
      </c>
      <c r="D210" s="112" t="s">
        <v>338</v>
      </c>
      <c r="E210" s="113" t="s">
        <v>278</v>
      </c>
      <c r="F210" s="1"/>
    </row>
    <row r="211" spans="1:6" s="89" customFormat="1" x14ac:dyDescent="0.25">
      <c r="A211" s="114">
        <v>43554</v>
      </c>
      <c r="B211" s="111">
        <v>30.02</v>
      </c>
      <c r="C211" s="112" t="s">
        <v>277</v>
      </c>
      <c r="D211" s="112" t="s">
        <v>339</v>
      </c>
      <c r="E211" s="113" t="s">
        <v>278</v>
      </c>
      <c r="F211" s="1"/>
    </row>
    <row r="212" spans="1:6" s="89" customFormat="1" x14ac:dyDescent="0.25">
      <c r="A212" s="114">
        <v>43556</v>
      </c>
      <c r="B212" s="111">
        <v>52.53</v>
      </c>
      <c r="C212" s="112" t="s">
        <v>277</v>
      </c>
      <c r="D212" s="112" t="s">
        <v>340</v>
      </c>
      <c r="E212" s="113" t="s">
        <v>278</v>
      </c>
      <c r="F212" s="1"/>
    </row>
    <row r="213" spans="1:6" s="89" customFormat="1" x14ac:dyDescent="0.25">
      <c r="A213" s="114">
        <v>43554</v>
      </c>
      <c r="B213" s="111">
        <v>35.9</v>
      </c>
      <c r="C213" s="112" t="s">
        <v>277</v>
      </c>
      <c r="D213" s="112" t="s">
        <v>235</v>
      </c>
      <c r="E213" s="113" t="s">
        <v>186</v>
      </c>
      <c r="F213" s="1"/>
    </row>
    <row r="214" spans="1:6" s="89" customFormat="1" x14ac:dyDescent="0.25">
      <c r="A214" s="114">
        <v>43600</v>
      </c>
      <c r="B214" s="111">
        <v>176</v>
      </c>
      <c r="C214" s="112" t="s">
        <v>318</v>
      </c>
      <c r="D214" s="112" t="s">
        <v>341</v>
      </c>
      <c r="E214" s="113" t="s">
        <v>268</v>
      </c>
      <c r="F214" s="1"/>
    </row>
    <row r="215" spans="1:6" s="89" customFormat="1" x14ac:dyDescent="0.25">
      <c r="A215" s="114">
        <v>43600</v>
      </c>
      <c r="B215" s="111">
        <v>35.1</v>
      </c>
      <c r="C215" s="112" t="s">
        <v>318</v>
      </c>
      <c r="D215" s="112" t="s">
        <v>342</v>
      </c>
      <c r="E215" s="113" t="s">
        <v>186</v>
      </c>
      <c r="F215" s="1"/>
    </row>
    <row r="216" spans="1:6" s="89" customFormat="1" x14ac:dyDescent="0.25">
      <c r="A216" s="114">
        <v>43600</v>
      </c>
      <c r="B216" s="111">
        <v>7.4</v>
      </c>
      <c r="C216" s="112" t="s">
        <v>318</v>
      </c>
      <c r="D216" s="112" t="s">
        <v>343</v>
      </c>
      <c r="E216" s="113" t="s">
        <v>268</v>
      </c>
      <c r="F216" s="1"/>
    </row>
    <row r="217" spans="1:6" s="89" customFormat="1" x14ac:dyDescent="0.25">
      <c r="A217" s="114">
        <v>43600</v>
      </c>
      <c r="B217" s="111">
        <v>19</v>
      </c>
      <c r="C217" s="112" t="s">
        <v>318</v>
      </c>
      <c r="D217" s="112" t="s">
        <v>174</v>
      </c>
      <c r="E217" s="113" t="s">
        <v>268</v>
      </c>
      <c r="F217" s="1"/>
    </row>
    <row r="218" spans="1:6" s="89" customFormat="1" x14ac:dyDescent="0.25">
      <c r="A218" s="114">
        <v>43600</v>
      </c>
      <c r="B218" s="111">
        <v>75.599999999999994</v>
      </c>
      <c r="C218" s="112" t="s">
        <v>318</v>
      </c>
      <c r="D218" s="112" t="s">
        <v>216</v>
      </c>
      <c r="E218" s="113" t="s">
        <v>268</v>
      </c>
      <c r="F218" s="1"/>
    </row>
    <row r="219" spans="1:6" s="89" customFormat="1" x14ac:dyDescent="0.25">
      <c r="A219" s="114">
        <v>43600</v>
      </c>
      <c r="B219" s="111">
        <v>34.9</v>
      </c>
      <c r="C219" s="112" t="s">
        <v>318</v>
      </c>
      <c r="D219" s="112" t="s">
        <v>262</v>
      </c>
      <c r="E219" s="113" t="s">
        <v>186</v>
      </c>
      <c r="F219" s="1"/>
    </row>
    <row r="220" spans="1:6" s="89" customFormat="1" x14ac:dyDescent="0.25">
      <c r="A220" s="114"/>
      <c r="B220" s="111"/>
      <c r="C220" s="112"/>
      <c r="D220" s="112"/>
      <c r="E220" s="113"/>
      <c r="F220" s="1"/>
    </row>
    <row r="221" spans="1:6" s="89" customFormat="1" x14ac:dyDescent="0.25">
      <c r="A221" s="114"/>
      <c r="B221" s="111"/>
      <c r="C221" s="112"/>
      <c r="D221" s="112"/>
      <c r="E221" s="113"/>
      <c r="F221" s="1"/>
    </row>
    <row r="222" spans="1:6" s="89" customFormat="1" hidden="1" x14ac:dyDescent="0.25">
      <c r="A222" s="114"/>
      <c r="B222" s="111"/>
      <c r="C222" s="112"/>
      <c r="D222" s="112"/>
      <c r="E222" s="113"/>
      <c r="F222" s="1"/>
    </row>
    <row r="223" spans="1:6" ht="19.5" customHeight="1" x14ac:dyDescent="0.25">
      <c r="A223" s="128" t="s">
        <v>155</v>
      </c>
      <c r="B223" s="129">
        <f>SUM(B60:B222)</f>
        <v>16070.62</v>
      </c>
      <c r="C223" s="130" t="str">
        <f>IF(SUBTOTAL(3,B60:B222)=SUBTOTAL(103,B60:B222),'Summary and sign-off'!$A$47,'Summary and sign-off'!$A$48)</f>
        <v>Check - there are no hidden rows with data</v>
      </c>
      <c r="D223" s="163" t="str">
        <f>IF('Summary and sign-off'!F55='Summary and sign-off'!F53,'Summary and sign-off'!A50,'Summary and sign-off'!A49)</f>
        <v>Check - each entry provides sufficient information</v>
      </c>
      <c r="E223" s="163"/>
      <c r="F223" s="48"/>
    </row>
    <row r="224" spans="1:6" ht="10.5" customHeight="1" x14ac:dyDescent="0.25">
      <c r="A224" s="29"/>
      <c r="B224" s="24"/>
      <c r="C224" s="29"/>
      <c r="D224" s="29"/>
      <c r="E224" s="29"/>
      <c r="F224" s="29"/>
    </row>
    <row r="225" spans="1:6" ht="24.75" customHeight="1" x14ac:dyDescent="0.25">
      <c r="A225" s="164" t="s">
        <v>44</v>
      </c>
      <c r="B225" s="164"/>
      <c r="C225" s="164"/>
      <c r="D225" s="164"/>
      <c r="E225" s="164"/>
      <c r="F225" s="48"/>
    </row>
    <row r="226" spans="1:6" ht="27" customHeight="1" x14ac:dyDescent="0.25">
      <c r="A226" s="37" t="s">
        <v>49</v>
      </c>
      <c r="B226" s="37" t="s">
        <v>31</v>
      </c>
      <c r="C226" s="37" t="s">
        <v>147</v>
      </c>
      <c r="D226" s="37" t="s">
        <v>88</v>
      </c>
      <c r="E226" s="37" t="s">
        <v>76</v>
      </c>
      <c r="F226" s="51"/>
    </row>
    <row r="227" spans="1:6" s="89" customFormat="1" hidden="1" x14ac:dyDescent="0.25">
      <c r="A227" s="114"/>
      <c r="B227" s="111"/>
      <c r="C227" s="112"/>
      <c r="D227" s="112"/>
      <c r="E227" s="113"/>
      <c r="F227" s="1"/>
    </row>
    <row r="228" spans="1:6" s="89" customFormat="1" x14ac:dyDescent="0.25">
      <c r="A228" s="114">
        <v>43312</v>
      </c>
      <c r="B228" s="111">
        <v>10.09</v>
      </c>
      <c r="C228" s="112" t="s">
        <v>281</v>
      </c>
      <c r="D228" s="112" t="s">
        <v>286</v>
      </c>
      <c r="E228" s="113" t="s">
        <v>186</v>
      </c>
      <c r="F228" s="1"/>
    </row>
    <row r="229" spans="1:6" s="89" customFormat="1" x14ac:dyDescent="0.25">
      <c r="A229" s="114">
        <v>43326</v>
      </c>
      <c r="B229" s="111">
        <v>9</v>
      </c>
      <c r="C229" s="112" t="s">
        <v>282</v>
      </c>
      <c r="D229" s="112" t="s">
        <v>287</v>
      </c>
      <c r="E229" s="113" t="s">
        <v>186</v>
      </c>
      <c r="F229" s="1"/>
    </row>
    <row r="230" spans="1:6" s="89" customFormat="1" x14ac:dyDescent="0.25">
      <c r="A230" s="114">
        <v>43326</v>
      </c>
      <c r="B230" s="111">
        <v>12.4</v>
      </c>
      <c r="C230" s="112" t="s">
        <v>292</v>
      </c>
      <c r="D230" s="112" t="s">
        <v>288</v>
      </c>
      <c r="E230" s="113" t="s">
        <v>186</v>
      </c>
      <c r="F230" s="1"/>
    </row>
    <row r="231" spans="1:6" s="89" customFormat="1" x14ac:dyDescent="0.25">
      <c r="A231" s="114">
        <v>43419</v>
      </c>
      <c r="B231" s="111">
        <v>14.4</v>
      </c>
      <c r="C231" s="112" t="s">
        <v>283</v>
      </c>
      <c r="D231" s="112" t="s">
        <v>289</v>
      </c>
      <c r="E231" s="113" t="s">
        <v>186</v>
      </c>
      <c r="F231" s="1"/>
    </row>
    <row r="232" spans="1:6" s="89" customFormat="1" x14ac:dyDescent="0.25">
      <c r="A232" s="114">
        <v>43431</v>
      </c>
      <c r="B232" s="111">
        <v>2</v>
      </c>
      <c r="C232" s="112" t="s">
        <v>304</v>
      </c>
      <c r="D232" s="112" t="s">
        <v>290</v>
      </c>
      <c r="E232" s="113" t="s">
        <v>186</v>
      </c>
      <c r="F232" s="1"/>
    </row>
    <row r="233" spans="1:6" s="89" customFormat="1" x14ac:dyDescent="0.25">
      <c r="A233" s="114">
        <v>43444</v>
      </c>
      <c r="B233" s="111">
        <v>3</v>
      </c>
      <c r="C233" s="112" t="s">
        <v>284</v>
      </c>
      <c r="D233" s="112" t="s">
        <v>290</v>
      </c>
      <c r="E233" s="113" t="s">
        <v>186</v>
      </c>
      <c r="F233" s="1"/>
    </row>
    <row r="234" spans="1:6" s="89" customFormat="1" x14ac:dyDescent="0.25">
      <c r="A234" s="114">
        <v>43455</v>
      </c>
      <c r="B234" s="111">
        <v>24.4</v>
      </c>
      <c r="C234" s="112" t="s">
        <v>285</v>
      </c>
      <c r="D234" s="112" t="s">
        <v>291</v>
      </c>
      <c r="E234" s="113" t="s">
        <v>186</v>
      </c>
      <c r="F234" s="1"/>
    </row>
    <row r="235" spans="1:6" s="89" customFormat="1" x14ac:dyDescent="0.25">
      <c r="A235" s="114">
        <v>43530</v>
      </c>
      <c r="B235" s="111">
        <v>17</v>
      </c>
      <c r="C235" s="112" t="s">
        <v>305</v>
      </c>
      <c r="D235" s="112" t="s">
        <v>306</v>
      </c>
      <c r="E235" s="113" t="s">
        <v>186</v>
      </c>
      <c r="F235" s="1"/>
    </row>
    <row r="236" spans="1:6" s="89" customFormat="1" x14ac:dyDescent="0.25">
      <c r="A236" s="114">
        <v>43543</v>
      </c>
      <c r="B236" s="111">
        <v>8.5</v>
      </c>
      <c r="C236" s="112" t="s">
        <v>305</v>
      </c>
      <c r="D236" s="112" t="s">
        <v>307</v>
      </c>
      <c r="E236" s="113" t="s">
        <v>186</v>
      </c>
      <c r="F236" s="1"/>
    </row>
    <row r="237" spans="1:6" s="89" customFormat="1" x14ac:dyDescent="0.25">
      <c r="A237" s="114">
        <v>43545</v>
      </c>
      <c r="B237" s="111">
        <v>8.5</v>
      </c>
      <c r="C237" s="112" t="s">
        <v>308</v>
      </c>
      <c r="D237" s="112" t="s">
        <v>309</v>
      </c>
      <c r="E237" s="113" t="s">
        <v>186</v>
      </c>
      <c r="F237" s="1"/>
    </row>
    <row r="238" spans="1:6" s="89" customFormat="1" x14ac:dyDescent="0.25">
      <c r="A238" s="114"/>
      <c r="B238" s="111"/>
      <c r="C238" s="112"/>
      <c r="D238" s="112"/>
      <c r="E238" s="113"/>
      <c r="F238" s="1"/>
    </row>
    <row r="239" spans="1:6" s="89" customFormat="1" x14ac:dyDescent="0.25">
      <c r="A239" s="114"/>
      <c r="B239" s="111"/>
      <c r="C239" s="112"/>
      <c r="D239" s="112"/>
      <c r="E239" s="113"/>
      <c r="F239" s="1"/>
    </row>
    <row r="240" spans="1:6" s="89" customFormat="1" hidden="1" x14ac:dyDescent="0.25">
      <c r="A240" s="114"/>
      <c r="B240" s="111"/>
      <c r="C240" s="112"/>
      <c r="D240" s="112"/>
      <c r="E240" s="113"/>
      <c r="F240" s="1"/>
    </row>
    <row r="241" spans="1:6" ht="19.5" customHeight="1" x14ac:dyDescent="0.25">
      <c r="A241" s="128" t="s">
        <v>152</v>
      </c>
      <c r="B241" s="129">
        <f>SUM(B227:B240)</f>
        <v>109.28999999999999</v>
      </c>
      <c r="C241" s="130" t="str">
        <f>IF(SUBTOTAL(3,B227:B240)=SUBTOTAL(103,B227:B240),'Summary and sign-off'!$A$47,'Summary and sign-off'!$A$48)</f>
        <v>Check - there are no hidden rows with data</v>
      </c>
      <c r="D241" s="163" t="str">
        <f>IF('Summary and sign-off'!F56='Summary and sign-off'!F53,'Summary and sign-off'!A50,'Summary and sign-off'!A49)</f>
        <v>Check - each entry provides sufficient information</v>
      </c>
      <c r="E241" s="163"/>
      <c r="F241" s="48"/>
    </row>
    <row r="242" spans="1:6" ht="10.5" customHeight="1" x14ac:dyDescent="0.25">
      <c r="A242" s="29"/>
      <c r="B242" s="97"/>
      <c r="C242" s="24"/>
      <c r="D242" s="29"/>
      <c r="E242" s="29"/>
      <c r="F242" s="29"/>
    </row>
    <row r="243" spans="1:6" ht="34.5" customHeight="1" x14ac:dyDescent="0.25">
      <c r="A243" s="52" t="s">
        <v>1</v>
      </c>
      <c r="B243" s="98">
        <f>B56+B223+B241</f>
        <v>61659.939999999995</v>
      </c>
      <c r="C243" s="53"/>
      <c r="D243" s="53"/>
      <c r="E243" s="53"/>
      <c r="F243" s="28"/>
    </row>
    <row r="244" spans="1:6" x14ac:dyDescent="0.25">
      <c r="A244" s="29"/>
      <c r="B244" s="24"/>
      <c r="C244" s="29"/>
      <c r="D244" s="29"/>
      <c r="E244" s="29"/>
      <c r="F244" s="29"/>
    </row>
    <row r="245" spans="1:6" x14ac:dyDescent="0.25">
      <c r="A245" s="54" t="s">
        <v>8</v>
      </c>
      <c r="B245" s="27"/>
      <c r="C245" s="28"/>
      <c r="D245" s="28"/>
      <c r="E245" s="28"/>
      <c r="F245" s="29"/>
    </row>
    <row r="246" spans="1:6" ht="12.6" customHeight="1" x14ac:dyDescent="0.25">
      <c r="A246" s="25" t="s">
        <v>50</v>
      </c>
      <c r="B246" s="55"/>
      <c r="C246" s="55"/>
      <c r="D246" s="34"/>
      <c r="E246" s="34"/>
      <c r="F246" s="29"/>
    </row>
    <row r="247" spans="1:6" ht="12.9" customHeight="1" x14ac:dyDescent="0.25">
      <c r="A247" s="33" t="s">
        <v>156</v>
      </c>
      <c r="B247" s="29"/>
      <c r="C247" s="34"/>
      <c r="D247" s="29"/>
      <c r="E247" s="34"/>
      <c r="F247" s="29"/>
    </row>
    <row r="248" spans="1:6" x14ac:dyDescent="0.25">
      <c r="A248" s="33" t="s">
        <v>149</v>
      </c>
      <c r="B248" s="34"/>
      <c r="C248" s="34"/>
      <c r="D248" s="34"/>
      <c r="E248" s="56"/>
      <c r="F248" s="48"/>
    </row>
    <row r="249" spans="1:6" x14ac:dyDescent="0.25">
      <c r="A249" s="25" t="s">
        <v>157</v>
      </c>
      <c r="B249" s="27"/>
      <c r="C249" s="28"/>
      <c r="D249" s="28"/>
      <c r="E249" s="28"/>
      <c r="F249" s="29"/>
    </row>
    <row r="250" spans="1:6" ht="12.9" customHeight="1" x14ac:dyDescent="0.25">
      <c r="A250" s="33" t="s">
        <v>148</v>
      </c>
      <c r="B250" s="29"/>
      <c r="C250" s="34"/>
      <c r="D250" s="29"/>
      <c r="E250" s="34"/>
      <c r="F250" s="29"/>
    </row>
    <row r="251" spans="1:6" x14ac:dyDescent="0.25">
      <c r="A251" s="33" t="s">
        <v>153</v>
      </c>
      <c r="B251" s="34"/>
      <c r="C251" s="34"/>
      <c r="D251" s="34"/>
      <c r="E251" s="56"/>
      <c r="F251" s="48"/>
    </row>
    <row r="252" spans="1:6" x14ac:dyDescent="0.25">
      <c r="A252" s="38" t="s">
        <v>165</v>
      </c>
      <c r="B252" s="38"/>
      <c r="C252" s="38"/>
      <c r="D252" s="38"/>
      <c r="E252" s="56"/>
      <c r="F252" s="48"/>
    </row>
    <row r="253" spans="1:6" x14ac:dyDescent="0.25">
      <c r="A253" s="42"/>
      <c r="B253" s="29"/>
      <c r="C253" s="29"/>
      <c r="D253" s="29"/>
      <c r="E253" s="48"/>
      <c r="F253" s="48"/>
    </row>
    <row r="254" spans="1:6" hidden="1" x14ac:dyDescent="0.25">
      <c r="A254" s="42"/>
      <c r="B254" s="29"/>
      <c r="C254" s="29"/>
      <c r="D254" s="29"/>
      <c r="E254" s="48"/>
      <c r="F254" s="48"/>
    </row>
    <row r="255" spans="1:6" hidden="1" x14ac:dyDescent="0.25"/>
    <row r="256" spans="1:6" hidden="1" x14ac:dyDescent="0.25"/>
    <row r="257" spans="1:6" hidden="1" x14ac:dyDescent="0.25"/>
    <row r="258" spans="1:6" hidden="1" x14ac:dyDescent="0.25"/>
    <row r="259" spans="1:6" ht="12.75" hidden="1" customHeight="1" x14ac:dyDescent="0.25"/>
    <row r="260" spans="1:6" hidden="1" x14ac:dyDescent="0.25"/>
    <row r="261" spans="1:6" hidden="1" x14ac:dyDescent="0.25"/>
    <row r="262" spans="1:6" hidden="1" x14ac:dyDescent="0.25">
      <c r="A262" s="57"/>
      <c r="B262" s="48"/>
      <c r="C262" s="48"/>
      <c r="D262" s="48"/>
      <c r="E262" s="48"/>
      <c r="F262" s="48"/>
    </row>
    <row r="263" spans="1:6" hidden="1" x14ac:dyDescent="0.25">
      <c r="A263" s="57"/>
      <c r="B263" s="48"/>
      <c r="C263" s="48"/>
      <c r="D263" s="48"/>
      <c r="E263" s="48"/>
      <c r="F263" s="48"/>
    </row>
    <row r="264" spans="1:6" hidden="1" x14ac:dyDescent="0.25">
      <c r="A264" s="57"/>
      <c r="B264" s="48"/>
      <c r="C264" s="48"/>
      <c r="D264" s="48"/>
      <c r="E264" s="48"/>
      <c r="F264" s="48"/>
    </row>
    <row r="265" spans="1:6" hidden="1" x14ac:dyDescent="0.25">
      <c r="A265" s="57"/>
      <c r="B265" s="48"/>
      <c r="C265" s="48"/>
      <c r="D265" s="48"/>
      <c r="E265" s="48"/>
      <c r="F265" s="48"/>
    </row>
    <row r="266" spans="1:6" hidden="1" x14ac:dyDescent="0.25">
      <c r="A266" s="57"/>
      <c r="B266" s="48"/>
      <c r="C266" s="48"/>
      <c r="D266" s="48"/>
      <c r="E266" s="48"/>
      <c r="F266" s="48"/>
    </row>
    <row r="267" spans="1:6" hidden="1" x14ac:dyDescent="0.25"/>
    <row r="268" spans="1:6" hidden="1" x14ac:dyDescent="0.25"/>
    <row r="269" spans="1:6" hidden="1" x14ac:dyDescent="0.25"/>
    <row r="270" spans="1:6" hidden="1" x14ac:dyDescent="0.25"/>
    <row r="271" spans="1:6" hidden="1" x14ac:dyDescent="0.25"/>
    <row r="272" spans="1:6" hidden="1" x14ac:dyDescent="0.25"/>
    <row r="273" hidden="1" x14ac:dyDescent="0.25"/>
    <row r="274" x14ac:dyDescent="0.25"/>
    <row r="275" x14ac:dyDescent="0.25"/>
    <row r="276" x14ac:dyDescent="0.25"/>
    <row r="277" x14ac:dyDescent="0.25"/>
    <row r="278" x14ac:dyDescent="0.25"/>
    <row r="279" x14ac:dyDescent="0.25"/>
    <row r="280" x14ac:dyDescent="0.25"/>
    <row r="281" x14ac:dyDescent="0.25"/>
    <row r="282" x14ac:dyDescent="0.25"/>
    <row r="283" x14ac:dyDescent="0.25"/>
    <row r="284" x14ac:dyDescent="0.25"/>
    <row r="285" x14ac:dyDescent="0.25"/>
    <row r="286" x14ac:dyDescent="0.25"/>
    <row r="287" x14ac:dyDescent="0.25"/>
    <row r="288" x14ac:dyDescent="0.25"/>
    <row r="289" x14ac:dyDescent="0.25"/>
    <row r="290" x14ac:dyDescent="0.25"/>
    <row r="291" x14ac:dyDescent="0.25"/>
    <row r="292" x14ac:dyDescent="0.25"/>
    <row r="293" x14ac:dyDescent="0.25"/>
    <row r="294" x14ac:dyDescent="0.25"/>
    <row r="295" x14ac:dyDescent="0.25"/>
    <row r="296" x14ac:dyDescent="0.25"/>
    <row r="297" x14ac:dyDescent="0.25"/>
    <row r="298" x14ac:dyDescent="0.25"/>
    <row r="299" x14ac:dyDescent="0.25"/>
    <row r="300" x14ac:dyDescent="0.25"/>
    <row r="301" x14ac:dyDescent="0.25"/>
    <row r="302" x14ac:dyDescent="0.25"/>
    <row r="303" x14ac:dyDescent="0.25"/>
    <row r="304" x14ac:dyDescent="0.25"/>
    <row r="305" x14ac:dyDescent="0.25"/>
    <row r="306" x14ac:dyDescent="0.25"/>
    <row r="307" x14ac:dyDescent="0.25"/>
    <row r="308" x14ac:dyDescent="0.25"/>
    <row r="309" x14ac:dyDescent="0.25"/>
    <row r="310" x14ac:dyDescent="0.25"/>
    <row r="311" x14ac:dyDescent="0.25"/>
    <row r="312" x14ac:dyDescent="0.25"/>
    <row r="313" x14ac:dyDescent="0.25"/>
    <row r="314" x14ac:dyDescent="0.25"/>
    <row r="315" x14ac:dyDescent="0.25"/>
    <row r="316" x14ac:dyDescent="0.25"/>
    <row r="317" x14ac:dyDescent="0.25"/>
    <row r="318" x14ac:dyDescent="0.25"/>
    <row r="319" x14ac:dyDescent="0.25"/>
    <row r="320" x14ac:dyDescent="0.25"/>
    <row r="321" x14ac:dyDescent="0.25"/>
    <row r="322" x14ac:dyDescent="0.25"/>
    <row r="323" x14ac:dyDescent="0.25"/>
    <row r="324" x14ac:dyDescent="0.25"/>
    <row r="325" x14ac:dyDescent="0.25"/>
    <row r="326" x14ac:dyDescent="0.25"/>
    <row r="327" x14ac:dyDescent="0.25"/>
    <row r="328" x14ac:dyDescent="0.25"/>
    <row r="329" x14ac:dyDescent="0.25"/>
    <row r="330" x14ac:dyDescent="0.25"/>
    <row r="331" x14ac:dyDescent="0.25"/>
    <row r="332" x14ac:dyDescent="0.25"/>
    <row r="333" x14ac:dyDescent="0.25"/>
    <row r="334" x14ac:dyDescent="0.25"/>
    <row r="335" x14ac:dyDescent="0.25"/>
    <row r="336" x14ac:dyDescent="0.25"/>
    <row r="337" x14ac:dyDescent="0.25"/>
    <row r="338" x14ac:dyDescent="0.25"/>
  </sheetData>
  <sheetProtection sheet="1" formatCells="0" formatRows="0" insertColumns="0" insertRows="0" deleteRows="0"/>
  <mergeCells count="15">
    <mergeCell ref="B7:E7"/>
    <mergeCell ref="B5:E5"/>
    <mergeCell ref="D241:E241"/>
    <mergeCell ref="A1:E1"/>
    <mergeCell ref="A58:E58"/>
    <mergeCell ref="A225:E225"/>
    <mergeCell ref="B2:E2"/>
    <mergeCell ref="B3:E3"/>
    <mergeCell ref="B4:E4"/>
    <mergeCell ref="A8:E8"/>
    <mergeCell ref="A9:E9"/>
    <mergeCell ref="B6:E6"/>
    <mergeCell ref="D56:E56"/>
    <mergeCell ref="D223:E223"/>
    <mergeCell ref="A10:E10"/>
  </mergeCells>
  <dataValidations count="2">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60:A222 A12:A55 A227:A240" xr:uid="{00000000-0002-0000-0200-000000000000}">
      <formula1>$B$4</formula1>
      <formula2>$B$5</formula2>
    </dataValidation>
    <dataValidation allowBlank="1" showInputMessage="1" showErrorMessage="1" prompt="Insert additional rows as needed:_x000a_- 'right click' on a row number (left of screen)_x000a_- select 'Insert' (this will insert a row above it)" sqref="A226 A59 A11" xr:uid="{00000000-0002-0000-0200-000001000000}"/>
  </dataValidations>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Travel</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2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200-000003000000}">
          <x14:formula1>
            <xm:f>'Summary and sign-off'!$A$29:$A$30</xm:f>
          </x14:formula1>
          <xm:sqref>B7:E7</xm:sqref>
        </x14:dataValidation>
        <x14:dataValidation type="decimal" operator="greaterThan" allowBlank="1" showInputMessage="1" showErrorMessage="1" error="This cell must contain a dollar figure" xr:uid="{00000000-0002-0000-0200-000004000000}">
          <x14:formula1>
            <xm:f>'Summary and sign-off'!$A$46</xm:f>
          </x14:formula1>
          <xm:sqref>B60:B222 B12:B55 B227:B240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39997558519241921"/>
    <pageSetUpPr fitToPage="1"/>
  </sheetPr>
  <dimension ref="A1:J61"/>
  <sheetViews>
    <sheetView zoomScaleNormal="100" workbookViewId="0">
      <selection activeCell="B7" sqref="B7:E7"/>
    </sheetView>
  </sheetViews>
  <sheetFormatPr defaultColWidth="0" defaultRowHeight="13.2" zeroHeight="1" x14ac:dyDescent="0.25"/>
  <cols>
    <col min="1" max="1" width="35.6640625" style="17" customWidth="1"/>
    <col min="2" max="2" width="14.33203125" style="17" customWidth="1"/>
    <col min="3" max="3" width="71.44140625" style="17" customWidth="1"/>
    <col min="4" max="4" width="50" style="17" customWidth="1"/>
    <col min="5" max="5" width="21.44140625" style="17" customWidth="1"/>
    <col min="6" max="6" width="39.33203125" style="17" customWidth="1"/>
    <col min="7" max="10" width="9.109375" style="17" hidden="1" customWidth="1"/>
    <col min="11" max="13" width="0" style="17" hidden="1" customWidth="1"/>
    <col min="14" max="16384" width="0" style="17" hidden="1"/>
  </cols>
  <sheetData>
    <row r="1" spans="1:6" ht="26.25" customHeight="1" x14ac:dyDescent="0.25">
      <c r="A1" s="159" t="s">
        <v>6</v>
      </c>
      <c r="B1" s="159"/>
      <c r="C1" s="159"/>
      <c r="D1" s="159"/>
      <c r="E1" s="159"/>
      <c r="F1" s="40"/>
    </row>
    <row r="2" spans="1:6" ht="21" customHeight="1" x14ac:dyDescent="0.25">
      <c r="A2" s="4" t="s">
        <v>2</v>
      </c>
      <c r="B2" s="162" t="str">
        <f>'Summary and sign-off'!B2:F2</f>
        <v>Office of the Privacy Commissioner</v>
      </c>
      <c r="C2" s="162"/>
      <c r="D2" s="162"/>
      <c r="E2" s="162"/>
      <c r="F2" s="40"/>
    </row>
    <row r="3" spans="1:6" ht="21" customHeight="1" x14ac:dyDescent="0.25">
      <c r="A3" s="4" t="s">
        <v>3</v>
      </c>
      <c r="B3" s="162" t="str">
        <f>'Summary and sign-off'!B3:F3</f>
        <v>John Edwards</v>
      </c>
      <c r="C3" s="162"/>
      <c r="D3" s="162"/>
      <c r="E3" s="162"/>
      <c r="F3" s="40"/>
    </row>
    <row r="4" spans="1:6" ht="21" customHeight="1" x14ac:dyDescent="0.25">
      <c r="A4" s="4" t="s">
        <v>77</v>
      </c>
      <c r="B4" s="162">
        <f>'Summary and sign-off'!B4:F4</f>
        <v>43282</v>
      </c>
      <c r="C4" s="162"/>
      <c r="D4" s="162"/>
      <c r="E4" s="162"/>
      <c r="F4" s="40"/>
    </row>
    <row r="5" spans="1:6" ht="21" customHeight="1" x14ac:dyDescent="0.25">
      <c r="A5" s="4" t="s">
        <v>78</v>
      </c>
      <c r="B5" s="162">
        <f>'Summary and sign-off'!B5:F5</f>
        <v>43646</v>
      </c>
      <c r="C5" s="162"/>
      <c r="D5" s="162"/>
      <c r="E5" s="162"/>
      <c r="F5" s="40"/>
    </row>
    <row r="6" spans="1:6" ht="21" customHeight="1" x14ac:dyDescent="0.25">
      <c r="A6" s="4" t="s">
        <v>29</v>
      </c>
      <c r="B6" s="157" t="s">
        <v>64</v>
      </c>
      <c r="C6" s="157"/>
      <c r="D6" s="157"/>
      <c r="E6" s="157"/>
      <c r="F6" s="40"/>
    </row>
    <row r="7" spans="1:6" ht="21" customHeight="1" x14ac:dyDescent="0.25">
      <c r="A7" s="4" t="s">
        <v>104</v>
      </c>
      <c r="B7" s="157" t="s">
        <v>116</v>
      </c>
      <c r="C7" s="157"/>
      <c r="D7" s="157"/>
      <c r="E7" s="157"/>
      <c r="F7" s="40"/>
    </row>
    <row r="8" spans="1:6" ht="35.25" customHeight="1" x14ac:dyDescent="0.3">
      <c r="A8" s="172" t="s">
        <v>158</v>
      </c>
      <c r="B8" s="172"/>
      <c r="C8" s="173"/>
      <c r="D8" s="173"/>
      <c r="E8" s="173"/>
      <c r="F8" s="44"/>
    </row>
    <row r="9" spans="1:6" ht="35.25" customHeight="1" x14ac:dyDescent="0.3">
      <c r="A9" s="170" t="s">
        <v>135</v>
      </c>
      <c r="B9" s="171"/>
      <c r="C9" s="171"/>
      <c r="D9" s="171"/>
      <c r="E9" s="171"/>
      <c r="F9" s="44"/>
    </row>
    <row r="10" spans="1:6" ht="27" customHeight="1" x14ac:dyDescent="0.25">
      <c r="A10" s="37" t="s">
        <v>161</v>
      </c>
      <c r="B10" s="37" t="s">
        <v>31</v>
      </c>
      <c r="C10" s="37" t="s">
        <v>89</v>
      </c>
      <c r="D10" s="37" t="s">
        <v>87</v>
      </c>
      <c r="E10" s="37" t="s">
        <v>76</v>
      </c>
      <c r="F10" s="25"/>
    </row>
    <row r="11" spans="1:6" s="89" customFormat="1" hidden="1" x14ac:dyDescent="0.25">
      <c r="A11" s="110"/>
      <c r="B11" s="111"/>
      <c r="C11" s="116"/>
      <c r="D11" s="116"/>
      <c r="E11" s="117"/>
      <c r="F11" s="2"/>
    </row>
    <row r="12" spans="1:6" s="89" customFormat="1" x14ac:dyDescent="0.25">
      <c r="A12" s="114">
        <v>43412</v>
      </c>
      <c r="B12" s="111">
        <v>330</v>
      </c>
      <c r="C12" s="116" t="s">
        <v>293</v>
      </c>
      <c r="D12" s="116" t="s">
        <v>294</v>
      </c>
      <c r="E12" s="117" t="s">
        <v>268</v>
      </c>
      <c r="F12" s="2"/>
    </row>
    <row r="13" spans="1:6" s="89" customFormat="1" x14ac:dyDescent="0.25">
      <c r="A13" s="114">
        <v>43591</v>
      </c>
      <c r="B13" s="111">
        <v>792.71</v>
      </c>
      <c r="C13" s="116" t="s">
        <v>301</v>
      </c>
      <c r="D13" s="116" t="s">
        <v>303</v>
      </c>
      <c r="E13" s="117" t="s">
        <v>302</v>
      </c>
      <c r="F13" s="2"/>
    </row>
    <row r="14" spans="1:6" s="89" customFormat="1" x14ac:dyDescent="0.25">
      <c r="A14" s="114"/>
      <c r="B14" s="111"/>
      <c r="C14" s="116"/>
      <c r="D14" s="116"/>
      <c r="E14" s="117"/>
      <c r="F14" s="2"/>
    </row>
    <row r="15" spans="1:6" s="89" customFormat="1" x14ac:dyDescent="0.25">
      <c r="A15" s="110"/>
      <c r="B15" s="111"/>
      <c r="C15" s="116"/>
      <c r="D15" s="116"/>
      <c r="E15" s="117"/>
      <c r="F15" s="2"/>
    </row>
    <row r="16" spans="1:6" s="89" customFormat="1" ht="11.25" hidden="1" customHeight="1" x14ac:dyDescent="0.25">
      <c r="A16" s="110"/>
      <c r="B16" s="111"/>
      <c r="C16" s="116"/>
      <c r="D16" s="116"/>
      <c r="E16" s="117"/>
      <c r="F16" s="2"/>
    </row>
    <row r="17" spans="1:6" ht="34.5" customHeight="1" x14ac:dyDescent="0.25">
      <c r="A17" s="90" t="s">
        <v>129</v>
      </c>
      <c r="B17" s="102">
        <f>SUM(B11:B16)</f>
        <v>1122.71</v>
      </c>
      <c r="C17" s="123" t="str">
        <f>IF(SUBTOTAL(3,B11:B16)=SUBTOTAL(103,B11:B16),'Summary and sign-off'!$A$47,'Summary and sign-off'!$A$48)</f>
        <v>Check - there are no hidden rows with data</v>
      </c>
      <c r="D17" s="163" t="str">
        <f>IF('Summary and sign-off'!F57='Summary and sign-off'!F53,'Summary and sign-off'!A50,'Summary and sign-off'!A49)</f>
        <v>Check - each entry provides sufficient information</v>
      </c>
      <c r="E17" s="163"/>
      <c r="F17" s="2"/>
    </row>
    <row r="18" spans="1:6" x14ac:dyDescent="0.25">
      <c r="A18" s="23"/>
      <c r="B18" s="22"/>
      <c r="C18" s="22"/>
      <c r="D18" s="22"/>
      <c r="E18" s="22"/>
      <c r="F18" s="40"/>
    </row>
    <row r="19" spans="1:6" x14ac:dyDescent="0.25">
      <c r="A19" s="23" t="s">
        <v>8</v>
      </c>
      <c r="B19" s="24"/>
      <c r="C19" s="29"/>
      <c r="D19" s="22"/>
      <c r="E19" s="22"/>
      <c r="F19" s="40"/>
    </row>
    <row r="20" spans="1:6" ht="12.75" customHeight="1" x14ac:dyDescent="0.25">
      <c r="A20" s="25" t="s">
        <v>160</v>
      </c>
      <c r="B20" s="25"/>
      <c r="C20" s="25"/>
      <c r="D20" s="25"/>
      <c r="E20" s="25"/>
      <c r="F20" s="40"/>
    </row>
    <row r="21" spans="1:6" x14ac:dyDescent="0.25">
      <c r="A21" s="25" t="s">
        <v>159</v>
      </c>
      <c r="B21" s="33"/>
      <c r="C21" s="45"/>
      <c r="D21" s="46"/>
      <c r="E21" s="46"/>
      <c r="F21" s="40"/>
    </row>
    <row r="22" spans="1:6" x14ac:dyDescent="0.25">
      <c r="A22" s="25" t="s">
        <v>157</v>
      </c>
      <c r="B22" s="27"/>
      <c r="C22" s="28"/>
      <c r="D22" s="28"/>
      <c r="E22" s="28"/>
      <c r="F22" s="29"/>
    </row>
    <row r="23" spans="1:6" x14ac:dyDescent="0.25">
      <c r="A23" s="33" t="s">
        <v>13</v>
      </c>
      <c r="B23" s="33"/>
      <c r="C23" s="45"/>
      <c r="D23" s="45"/>
      <c r="E23" s="45"/>
      <c r="F23" s="40"/>
    </row>
    <row r="24" spans="1:6" ht="12.75" customHeight="1" x14ac:dyDescent="0.25">
      <c r="A24" s="33" t="s">
        <v>166</v>
      </c>
      <c r="B24" s="33"/>
      <c r="C24" s="47"/>
      <c r="D24" s="47"/>
      <c r="E24" s="35"/>
      <c r="F24" s="40"/>
    </row>
    <row r="25" spans="1:6" x14ac:dyDescent="0.25">
      <c r="A25" s="22"/>
      <c r="B25" s="22"/>
      <c r="C25" s="22"/>
      <c r="D25" s="22"/>
      <c r="E25" s="22"/>
      <c r="F25" s="40"/>
    </row>
    <row r="26" spans="1:6" hidden="1" x14ac:dyDescent="0.25"/>
    <row r="27" spans="1:6" hidden="1" x14ac:dyDescent="0.25"/>
    <row r="28" spans="1:6" hidden="1" x14ac:dyDescent="0.25"/>
    <row r="29" spans="1:6" hidden="1" x14ac:dyDescent="0.25"/>
    <row r="30" spans="1:6" hidden="1" x14ac:dyDescent="0.25"/>
    <row r="31" spans="1:6" hidden="1" x14ac:dyDescent="0.25"/>
    <row r="32" spans="1:6" hidden="1" x14ac:dyDescent="0.25"/>
    <row r="33" hidden="1" x14ac:dyDescent="0.25"/>
    <row r="34" hidden="1" x14ac:dyDescent="0.25"/>
    <row r="35" hidden="1" x14ac:dyDescent="0.25"/>
    <row r="36" hidden="1" x14ac:dyDescent="0.25"/>
    <row r="37" hidden="1" x14ac:dyDescent="0.25"/>
    <row r="38" hidden="1" x14ac:dyDescent="0.25"/>
    <row r="39" hidden="1" x14ac:dyDescent="0.25"/>
    <row r="40" hidden="1" x14ac:dyDescent="0.25"/>
    <row r="41" hidden="1" x14ac:dyDescent="0.25"/>
    <row r="42" hidden="1" x14ac:dyDescent="0.25"/>
    <row r="43" hidden="1" x14ac:dyDescent="0.25"/>
    <row r="44" x14ac:dyDescent="0.25"/>
    <row r="45" x14ac:dyDescent="0.25"/>
    <row r="46" x14ac:dyDescent="0.25"/>
    <row r="47" x14ac:dyDescent="0.25"/>
    <row r="48" x14ac:dyDescent="0.25"/>
    <row r="49" x14ac:dyDescent="0.25"/>
    <row r="50" x14ac:dyDescent="0.25"/>
    <row r="51" x14ac:dyDescent="0.25"/>
    <row r="52" x14ac:dyDescent="0.25"/>
    <row r="53" x14ac:dyDescent="0.25"/>
    <row r="54" x14ac:dyDescent="0.25"/>
    <row r="55" x14ac:dyDescent="0.25"/>
    <row r="56" x14ac:dyDescent="0.25"/>
    <row r="57" x14ac:dyDescent="0.25"/>
    <row r="58" x14ac:dyDescent="0.25"/>
    <row r="59" x14ac:dyDescent="0.25"/>
    <row r="60" x14ac:dyDescent="0.25"/>
    <row r="61" x14ac:dyDescent="0.25"/>
  </sheetData>
  <sheetProtection sheet="1" formatCells="0" insertRows="0" deleteRows="0"/>
  <mergeCells count="10">
    <mergeCell ref="D17:E17"/>
    <mergeCell ref="B6:E6"/>
    <mergeCell ref="B5:E5"/>
    <mergeCell ref="A1:E1"/>
    <mergeCell ref="A9:E9"/>
    <mergeCell ref="B2:E2"/>
    <mergeCell ref="B3:E3"/>
    <mergeCell ref="B4:E4"/>
    <mergeCell ref="A8:E8"/>
    <mergeCell ref="B7:E7"/>
  </mergeCells>
  <dataValidations count="2">
    <dataValidation allowBlank="1" showInputMessage="1" showErrorMessage="1" prompt="Insert additional rows as needed:_x000a_- 'right click' on a row number (left of screen)_x000a_- select 'Insert' (this will insert a row above it)" sqref="A10" xr:uid="{00000000-0002-0000-03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6" xr:uid="{00000000-0002-0000-03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Hospitality</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3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300-000003000000}">
          <x14:formula1>
            <xm:f>'Summary and sign-off'!$A$29:$A$30</xm:f>
          </x14:formula1>
          <xm:sqref>B7:E7</xm:sqref>
        </x14:dataValidation>
        <x14:dataValidation type="decimal" operator="greaterThan" allowBlank="1" showInputMessage="1" showErrorMessage="1" error="This cell must contain a dollar figure" xr:uid="{00000000-0002-0000-0300-000004000000}">
          <x14:formula1>
            <xm:f>'Summary and sign-off'!$A$46</xm:f>
          </x14:formula1>
          <xm:sqref>B11:B16</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M50"/>
  <sheetViews>
    <sheetView zoomScaleNormal="100" workbookViewId="0">
      <selection activeCell="B7" sqref="B7:E7"/>
    </sheetView>
  </sheetViews>
  <sheetFormatPr defaultColWidth="0" defaultRowHeight="13.2" zeroHeight="1" x14ac:dyDescent="0.25"/>
  <cols>
    <col min="1" max="1" width="35.6640625" style="17" customWidth="1"/>
    <col min="2" max="2" width="14.33203125" style="17" customWidth="1"/>
    <col min="3" max="3" width="71.44140625" style="17" customWidth="1"/>
    <col min="4" max="4" width="50" style="17" customWidth="1"/>
    <col min="5" max="5" width="21.44140625" style="17" customWidth="1"/>
    <col min="6" max="6" width="36.88671875" style="17" customWidth="1"/>
    <col min="7" max="10" width="9.109375" style="17" hidden="1" customWidth="1"/>
    <col min="11" max="13" width="0" style="17" hidden="1" customWidth="1"/>
    <col min="14" max="16384" width="9.109375" style="17" hidden="1"/>
  </cols>
  <sheetData>
    <row r="1" spans="1:6" ht="26.25" customHeight="1" x14ac:dyDescent="0.25">
      <c r="A1" s="159" t="s">
        <v>6</v>
      </c>
      <c r="B1" s="159"/>
      <c r="C1" s="159"/>
      <c r="D1" s="159"/>
      <c r="E1" s="159"/>
      <c r="F1" s="26"/>
    </row>
    <row r="2" spans="1:6" ht="21" customHeight="1" x14ac:dyDescent="0.25">
      <c r="A2" s="4" t="s">
        <v>2</v>
      </c>
      <c r="B2" s="162" t="str">
        <f>'Summary and sign-off'!B2:F2</f>
        <v>Office of the Privacy Commissioner</v>
      </c>
      <c r="C2" s="162"/>
      <c r="D2" s="162"/>
      <c r="E2" s="162"/>
      <c r="F2" s="26"/>
    </row>
    <row r="3" spans="1:6" ht="21" customHeight="1" x14ac:dyDescent="0.25">
      <c r="A3" s="4" t="s">
        <v>3</v>
      </c>
      <c r="B3" s="162" t="str">
        <f>'Summary and sign-off'!B3:F3</f>
        <v>John Edwards</v>
      </c>
      <c r="C3" s="162"/>
      <c r="D3" s="162"/>
      <c r="E3" s="162"/>
      <c r="F3" s="26"/>
    </row>
    <row r="4" spans="1:6" ht="21" customHeight="1" x14ac:dyDescent="0.25">
      <c r="A4" s="4" t="s">
        <v>77</v>
      </c>
      <c r="B4" s="162">
        <f>'Summary and sign-off'!B4:F4</f>
        <v>43282</v>
      </c>
      <c r="C4" s="162"/>
      <c r="D4" s="162"/>
      <c r="E4" s="162"/>
      <c r="F4" s="26"/>
    </row>
    <row r="5" spans="1:6" ht="21" customHeight="1" x14ac:dyDescent="0.25">
      <c r="A5" s="4" t="s">
        <v>78</v>
      </c>
      <c r="B5" s="162">
        <f>'Summary and sign-off'!B5:F5</f>
        <v>43646</v>
      </c>
      <c r="C5" s="162"/>
      <c r="D5" s="162"/>
      <c r="E5" s="162"/>
      <c r="F5" s="26"/>
    </row>
    <row r="6" spans="1:6" ht="21" customHeight="1" x14ac:dyDescent="0.25">
      <c r="A6" s="4" t="s">
        <v>29</v>
      </c>
      <c r="B6" s="157" t="s">
        <v>64</v>
      </c>
      <c r="C6" s="157"/>
      <c r="D6" s="157"/>
      <c r="E6" s="157"/>
      <c r="F6" s="36"/>
    </row>
    <row r="7" spans="1:6" ht="21" customHeight="1" x14ac:dyDescent="0.25">
      <c r="A7" s="4" t="s">
        <v>104</v>
      </c>
      <c r="B7" s="157" t="s">
        <v>116</v>
      </c>
      <c r="C7" s="157"/>
      <c r="D7" s="157"/>
      <c r="E7" s="157"/>
      <c r="F7" s="36"/>
    </row>
    <row r="8" spans="1:6" ht="35.25" customHeight="1" x14ac:dyDescent="0.25">
      <c r="A8" s="166" t="s">
        <v>0</v>
      </c>
      <c r="B8" s="166"/>
      <c r="C8" s="173"/>
      <c r="D8" s="173"/>
      <c r="E8" s="173"/>
      <c r="F8" s="26"/>
    </row>
    <row r="9" spans="1:6" ht="35.25" customHeight="1" x14ac:dyDescent="0.25">
      <c r="A9" s="174" t="s">
        <v>127</v>
      </c>
      <c r="B9" s="175"/>
      <c r="C9" s="175"/>
      <c r="D9" s="175"/>
      <c r="E9" s="175"/>
      <c r="F9" s="26"/>
    </row>
    <row r="10" spans="1:6" ht="27" customHeight="1" x14ac:dyDescent="0.25">
      <c r="A10" s="37" t="s">
        <v>49</v>
      </c>
      <c r="B10" s="37" t="s">
        <v>31</v>
      </c>
      <c r="C10" s="37" t="s">
        <v>51</v>
      </c>
      <c r="D10" s="37" t="s">
        <v>162</v>
      </c>
      <c r="E10" s="37" t="s">
        <v>76</v>
      </c>
      <c r="F10" s="38"/>
    </row>
    <row r="11" spans="1:6" s="89" customFormat="1" hidden="1" x14ac:dyDescent="0.25">
      <c r="A11" s="110"/>
      <c r="B11" s="111"/>
      <c r="C11" s="116"/>
      <c r="D11" s="116"/>
      <c r="E11" s="117"/>
      <c r="F11" s="3"/>
    </row>
    <row r="12" spans="1:6" s="89" customFormat="1" x14ac:dyDescent="0.25">
      <c r="A12" s="114"/>
      <c r="B12" s="111"/>
      <c r="C12" s="116"/>
      <c r="D12" s="116"/>
      <c r="E12" s="117"/>
      <c r="F12" s="3"/>
    </row>
    <row r="13" spans="1:6" s="89" customFormat="1" ht="26.4" x14ac:dyDescent="0.25">
      <c r="A13" s="114">
        <v>43395</v>
      </c>
      <c r="B13" s="111">
        <v>1339.1</v>
      </c>
      <c r="C13" s="112" t="s">
        <v>188</v>
      </c>
      <c r="D13" s="112" t="s">
        <v>189</v>
      </c>
      <c r="E13" s="117" t="s">
        <v>186</v>
      </c>
      <c r="F13" s="3"/>
    </row>
    <row r="14" spans="1:6" s="89" customFormat="1" x14ac:dyDescent="0.25">
      <c r="A14" s="114">
        <v>43472</v>
      </c>
      <c r="B14" s="111">
        <v>79.98</v>
      </c>
      <c r="C14" s="116" t="s">
        <v>298</v>
      </c>
      <c r="D14" s="116" t="s">
        <v>299</v>
      </c>
      <c r="E14" s="117" t="s">
        <v>186</v>
      </c>
      <c r="F14" s="3"/>
    </row>
    <row r="15" spans="1:6" s="89" customFormat="1" ht="26.4" x14ac:dyDescent="0.25">
      <c r="A15" s="114">
        <v>43622</v>
      </c>
      <c r="B15" s="111">
        <v>35559.06</v>
      </c>
      <c r="C15" s="116" t="s">
        <v>295</v>
      </c>
      <c r="D15" s="116" t="s">
        <v>296</v>
      </c>
      <c r="E15" s="117" t="s">
        <v>297</v>
      </c>
      <c r="F15" s="3"/>
    </row>
    <row r="16" spans="1:6" s="89" customFormat="1" x14ac:dyDescent="0.25">
      <c r="A16" s="110"/>
      <c r="B16" s="111"/>
      <c r="C16" s="116"/>
      <c r="D16" s="116"/>
      <c r="E16" s="117"/>
      <c r="F16" s="3"/>
    </row>
    <row r="17" spans="1:6" s="89" customFormat="1" x14ac:dyDescent="0.25">
      <c r="A17" s="110"/>
      <c r="B17" s="111"/>
      <c r="C17" s="116"/>
      <c r="D17" s="116"/>
      <c r="E17" s="117"/>
      <c r="F17" s="3"/>
    </row>
    <row r="18" spans="1:6" s="89" customFormat="1" hidden="1" x14ac:dyDescent="0.25">
      <c r="A18" s="110"/>
      <c r="B18" s="111"/>
      <c r="C18" s="116"/>
      <c r="D18" s="116"/>
      <c r="E18" s="117"/>
      <c r="F18" s="3"/>
    </row>
    <row r="19" spans="1:6" ht="34.5" customHeight="1" x14ac:dyDescent="0.25">
      <c r="A19" s="90" t="s">
        <v>136</v>
      </c>
      <c r="B19" s="102">
        <f>SUM(B11:B18)</f>
        <v>36978.14</v>
      </c>
      <c r="C19" s="123" t="str">
        <f>IF(SUBTOTAL(3,B11:B18)=SUBTOTAL(103,B11:B18),'Summary and sign-off'!$A$47,'Summary and sign-off'!$A$48)</f>
        <v>Check - there are no hidden rows with data</v>
      </c>
      <c r="D19" s="163" t="str">
        <f>IF('Summary and sign-off'!F58='Summary and sign-off'!F53,'Summary and sign-off'!A50,'Summary and sign-off'!A49)</f>
        <v>Check - each entry provides sufficient information</v>
      </c>
      <c r="E19" s="163"/>
      <c r="F19" s="39"/>
    </row>
    <row r="20" spans="1:6" ht="14.1" customHeight="1" x14ac:dyDescent="0.25">
      <c r="A20" s="40"/>
      <c r="B20" s="29"/>
      <c r="C20" s="22"/>
      <c r="D20" s="22"/>
      <c r="E20" s="22"/>
      <c r="F20" s="26"/>
    </row>
    <row r="21" spans="1:6" x14ac:dyDescent="0.25">
      <c r="A21" s="23" t="s">
        <v>7</v>
      </c>
      <c r="B21" s="22"/>
      <c r="C21" s="22"/>
      <c r="D21" s="22"/>
      <c r="E21" s="22"/>
      <c r="F21" s="26"/>
    </row>
    <row r="22" spans="1:6" ht="12.6" customHeight="1" x14ac:dyDescent="0.25">
      <c r="A22" s="25" t="s">
        <v>50</v>
      </c>
      <c r="B22" s="22"/>
      <c r="C22" s="22"/>
      <c r="D22" s="22"/>
      <c r="E22" s="22"/>
      <c r="F22" s="26"/>
    </row>
    <row r="23" spans="1:6" x14ac:dyDescent="0.25">
      <c r="A23" s="25" t="s">
        <v>157</v>
      </c>
      <c r="B23" s="27"/>
      <c r="C23" s="28"/>
      <c r="D23" s="28"/>
      <c r="E23" s="28"/>
      <c r="F23" s="29"/>
    </row>
    <row r="24" spans="1:6" x14ac:dyDescent="0.25">
      <c r="A24" s="33" t="s">
        <v>13</v>
      </c>
      <c r="B24" s="34"/>
      <c r="C24" s="29"/>
      <c r="D24" s="29"/>
      <c r="E24" s="29"/>
      <c r="F24" s="29"/>
    </row>
    <row r="25" spans="1:6" ht="12.75" customHeight="1" x14ac:dyDescent="0.25">
      <c r="A25" s="33" t="s">
        <v>166</v>
      </c>
      <c r="B25" s="41"/>
      <c r="C25" s="35"/>
      <c r="D25" s="35"/>
      <c r="E25" s="35"/>
      <c r="F25" s="35"/>
    </row>
    <row r="26" spans="1:6" x14ac:dyDescent="0.25">
      <c r="A26" s="40"/>
      <c r="B26" s="42"/>
      <c r="C26" s="22"/>
      <c r="D26" s="22"/>
      <c r="E26" s="22"/>
      <c r="F26" s="40"/>
    </row>
    <row r="27" spans="1:6" hidden="1" x14ac:dyDescent="0.25">
      <c r="A27" s="22"/>
      <c r="B27" s="22"/>
      <c r="C27" s="22"/>
      <c r="D27" s="22"/>
      <c r="E27" s="40"/>
    </row>
    <row r="28" spans="1:6" ht="12.75" hidden="1" customHeight="1" x14ac:dyDescent="0.25"/>
    <row r="29" spans="1:6" hidden="1" x14ac:dyDescent="0.25">
      <c r="A29" s="43"/>
      <c r="B29" s="43"/>
      <c r="C29" s="43"/>
      <c r="D29" s="43"/>
      <c r="E29" s="43"/>
      <c r="F29" s="26"/>
    </row>
    <row r="30" spans="1:6" hidden="1" x14ac:dyDescent="0.25">
      <c r="A30" s="43"/>
      <c r="B30" s="43"/>
      <c r="C30" s="43"/>
      <c r="D30" s="43"/>
      <c r="E30" s="43"/>
      <c r="F30" s="26"/>
    </row>
    <row r="31" spans="1:6" hidden="1" x14ac:dyDescent="0.25">
      <c r="A31" s="43"/>
      <c r="B31" s="43"/>
      <c r="C31" s="43"/>
      <c r="D31" s="43"/>
      <c r="E31" s="43"/>
      <c r="F31" s="26"/>
    </row>
    <row r="32" spans="1:6" hidden="1" x14ac:dyDescent="0.25">
      <c r="A32" s="43"/>
      <c r="B32" s="43"/>
      <c r="C32" s="43"/>
      <c r="D32" s="43"/>
      <c r="E32" s="43"/>
      <c r="F32" s="26"/>
    </row>
    <row r="33" spans="1:6" hidden="1" x14ac:dyDescent="0.25">
      <c r="A33" s="43"/>
      <c r="B33" s="43"/>
      <c r="C33" s="43"/>
      <c r="D33" s="43"/>
      <c r="E33" s="43"/>
      <c r="F33" s="26"/>
    </row>
    <row r="34" spans="1:6" hidden="1" x14ac:dyDescent="0.25"/>
    <row r="35" spans="1:6" hidden="1" x14ac:dyDescent="0.25"/>
    <row r="36" spans="1:6" hidden="1" x14ac:dyDescent="0.25"/>
    <row r="37" spans="1:6" hidden="1" x14ac:dyDescent="0.25"/>
    <row r="38" spans="1:6" hidden="1" x14ac:dyDescent="0.25"/>
    <row r="39" spans="1:6" hidden="1" x14ac:dyDescent="0.25"/>
    <row r="40" spans="1:6" hidden="1" x14ac:dyDescent="0.25"/>
    <row r="41" spans="1:6" hidden="1" x14ac:dyDescent="0.25"/>
    <row r="42" spans="1:6" hidden="1" x14ac:dyDescent="0.25"/>
    <row r="43" spans="1:6" hidden="1" x14ac:dyDescent="0.25"/>
    <row r="44" spans="1:6" hidden="1" x14ac:dyDescent="0.25"/>
    <row r="45" spans="1:6" x14ac:dyDescent="0.25"/>
    <row r="46" spans="1:6" x14ac:dyDescent="0.25"/>
    <row r="47" spans="1:6" x14ac:dyDescent="0.25"/>
    <row r="48" spans="1:6" x14ac:dyDescent="0.25"/>
    <row r="49" x14ac:dyDescent="0.25"/>
    <row r="50" x14ac:dyDescent="0.25"/>
  </sheetData>
  <sheetProtection sheet="1" formatCells="0" insertRows="0" deleteRows="0"/>
  <mergeCells count="10">
    <mergeCell ref="D19:E19"/>
    <mergeCell ref="B6:E6"/>
    <mergeCell ref="B5:E5"/>
    <mergeCell ref="B7:E7"/>
    <mergeCell ref="A1:E1"/>
    <mergeCell ref="B2:E2"/>
    <mergeCell ref="B3:E3"/>
    <mergeCell ref="B4:E4"/>
    <mergeCell ref="A9:E9"/>
    <mergeCell ref="A8:E8"/>
  </mergeCells>
  <dataValidations count="2">
    <dataValidation allowBlank="1" showInputMessage="1" showErrorMessage="1" prompt="Insert additional rows as needed:_x000a_- 'right click' on a row number (left of screen)_x000a_- select 'Insert' (this will insert a row above it)" sqref="A10" xr:uid="{00000000-0002-0000-04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8" xr:uid="{00000000-0002-0000-04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9" fitToHeight="0" orientation="landscape" r:id="rId1"/>
  <headerFooter alignWithMargins="0">
    <oddFooter>&amp;LCE Expense Disclosure Workbook 2018&amp;RWorksheet - All other expenses</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400-000002000000}">
          <x14:formula1>
            <xm:f>'Summary and sign-off'!$A$27:$A$28</xm:f>
          </x14:formula1>
          <xm:sqref>B6:E6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400-000003000000}">
          <x14:formula1>
            <xm:f>'Summary and sign-off'!$A$29:$A$30</xm:f>
          </x14:formula1>
          <xm:sqref>B7:E7</xm:sqref>
        </x14:dataValidation>
        <x14:dataValidation type="decimal" operator="greaterThan" allowBlank="1" showInputMessage="1" showErrorMessage="1" error="This cell must contain a dollar figure" xr:uid="{00000000-0002-0000-0400-000004000000}">
          <x14:formula1>
            <xm:f>'Summary and sign-off'!$A$46</xm:f>
          </x14:formula1>
          <xm:sqref>B11:B18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249977111117893"/>
    <pageSetUpPr fitToPage="1"/>
  </sheetPr>
  <dimension ref="A1:J65"/>
  <sheetViews>
    <sheetView zoomScaleNormal="100" workbookViewId="0">
      <selection activeCell="B7" sqref="B7:F7"/>
    </sheetView>
  </sheetViews>
  <sheetFormatPr defaultColWidth="0" defaultRowHeight="13.2" zeroHeight="1" x14ac:dyDescent="0.25"/>
  <cols>
    <col min="1" max="1" width="35.6640625" style="17" customWidth="1"/>
    <col min="2" max="2" width="46.88671875" style="17" customWidth="1"/>
    <col min="3" max="3" width="22.109375" style="17" customWidth="1"/>
    <col min="4" max="4" width="25.44140625" style="17" customWidth="1"/>
    <col min="5" max="6" width="35.6640625" style="17" customWidth="1"/>
    <col min="7" max="7" width="38" style="17" customWidth="1"/>
    <col min="8" max="10" width="9.109375" style="17" hidden="1" customWidth="1"/>
    <col min="11" max="15" width="0" style="17" hidden="1" customWidth="1"/>
    <col min="16" max="16384" width="0" style="17" hidden="1"/>
  </cols>
  <sheetData>
    <row r="1" spans="1:6" ht="26.25" customHeight="1" x14ac:dyDescent="0.25">
      <c r="A1" s="159" t="s">
        <v>32</v>
      </c>
      <c r="B1" s="159"/>
      <c r="C1" s="159"/>
      <c r="D1" s="159"/>
      <c r="E1" s="159"/>
      <c r="F1" s="159"/>
    </row>
    <row r="2" spans="1:6" ht="21" customHeight="1" x14ac:dyDescent="0.25">
      <c r="A2" s="4" t="s">
        <v>2</v>
      </c>
      <c r="B2" s="162" t="str">
        <f>'Summary and sign-off'!B2:F2</f>
        <v>Office of the Privacy Commissioner</v>
      </c>
      <c r="C2" s="162"/>
      <c r="D2" s="162"/>
      <c r="E2" s="162"/>
      <c r="F2" s="162"/>
    </row>
    <row r="3" spans="1:6" ht="21" customHeight="1" x14ac:dyDescent="0.25">
      <c r="A3" s="4" t="s">
        <v>3</v>
      </c>
      <c r="B3" s="162" t="str">
        <f>'Summary and sign-off'!B3:F3</f>
        <v>John Edwards</v>
      </c>
      <c r="C3" s="162"/>
      <c r="D3" s="162"/>
      <c r="E3" s="162"/>
      <c r="F3" s="162"/>
    </row>
    <row r="4" spans="1:6" ht="21" customHeight="1" x14ac:dyDescent="0.25">
      <c r="A4" s="4" t="s">
        <v>77</v>
      </c>
      <c r="B4" s="162">
        <f>'Summary and sign-off'!B4:F4</f>
        <v>43282</v>
      </c>
      <c r="C4" s="162"/>
      <c r="D4" s="162"/>
      <c r="E4" s="162"/>
      <c r="F4" s="162"/>
    </row>
    <row r="5" spans="1:6" ht="21" customHeight="1" x14ac:dyDescent="0.25">
      <c r="A5" s="4" t="s">
        <v>78</v>
      </c>
      <c r="B5" s="162">
        <f>'Summary and sign-off'!B5:F5</f>
        <v>43646</v>
      </c>
      <c r="C5" s="162"/>
      <c r="D5" s="162"/>
      <c r="E5" s="162"/>
      <c r="F5" s="162"/>
    </row>
    <row r="6" spans="1:6" ht="21" customHeight="1" x14ac:dyDescent="0.25">
      <c r="A6" s="4" t="s">
        <v>167</v>
      </c>
      <c r="B6" s="157" t="s">
        <v>64</v>
      </c>
      <c r="C6" s="157"/>
      <c r="D6" s="157"/>
      <c r="E6" s="157"/>
      <c r="F6" s="157"/>
    </row>
    <row r="7" spans="1:6" ht="21" customHeight="1" x14ac:dyDescent="0.25">
      <c r="A7" s="4" t="s">
        <v>104</v>
      </c>
      <c r="B7" s="157" t="s">
        <v>116</v>
      </c>
      <c r="C7" s="157"/>
      <c r="D7" s="157"/>
      <c r="E7" s="157"/>
      <c r="F7" s="157"/>
    </row>
    <row r="8" spans="1:6" ht="36" customHeight="1" x14ac:dyDescent="0.25">
      <c r="A8" s="166" t="s">
        <v>52</v>
      </c>
      <c r="B8" s="166"/>
      <c r="C8" s="166"/>
      <c r="D8" s="166"/>
      <c r="E8" s="166"/>
      <c r="F8" s="166"/>
    </row>
    <row r="9" spans="1:6" ht="36" customHeight="1" x14ac:dyDescent="0.25">
      <c r="A9" s="174" t="s">
        <v>134</v>
      </c>
      <c r="B9" s="175"/>
      <c r="C9" s="175"/>
      <c r="D9" s="175"/>
      <c r="E9" s="175"/>
      <c r="F9" s="175"/>
    </row>
    <row r="10" spans="1:6" ht="39" customHeight="1" x14ac:dyDescent="0.25">
      <c r="A10" s="18" t="s">
        <v>49</v>
      </c>
      <c r="B10" s="9" t="s">
        <v>163</v>
      </c>
      <c r="C10" s="9" t="s">
        <v>82</v>
      </c>
      <c r="D10" s="9" t="s">
        <v>33</v>
      </c>
      <c r="E10" s="9" t="s">
        <v>83</v>
      </c>
      <c r="F10" s="9" t="s">
        <v>126</v>
      </c>
    </row>
    <row r="11" spans="1:6" s="89" customFormat="1" hidden="1" x14ac:dyDescent="0.25">
      <c r="A11" s="114"/>
      <c r="B11" s="116"/>
      <c r="C11" s="122"/>
      <c r="D11" s="116"/>
      <c r="E11" s="118"/>
      <c r="F11" s="117"/>
    </row>
    <row r="12" spans="1:6" s="89" customFormat="1" x14ac:dyDescent="0.25">
      <c r="A12" s="114"/>
      <c r="B12" s="119"/>
      <c r="C12" s="122"/>
      <c r="D12" s="119"/>
      <c r="E12" s="118"/>
      <c r="F12" s="120"/>
    </row>
    <row r="13" spans="1:6" s="89" customFormat="1" x14ac:dyDescent="0.25">
      <c r="A13" s="114"/>
      <c r="B13" s="119"/>
      <c r="C13" s="122"/>
      <c r="D13" s="119"/>
      <c r="E13" s="118"/>
      <c r="F13" s="120"/>
    </row>
    <row r="14" spans="1:6" s="89" customFormat="1" x14ac:dyDescent="0.25">
      <c r="A14" s="114"/>
      <c r="B14" s="119"/>
      <c r="C14" s="122"/>
      <c r="D14" s="119"/>
      <c r="E14" s="118"/>
      <c r="F14" s="120"/>
    </row>
    <row r="15" spans="1:6" s="89" customFormat="1" x14ac:dyDescent="0.25">
      <c r="A15" s="114"/>
      <c r="B15" s="119"/>
      <c r="C15" s="122"/>
      <c r="D15" s="119"/>
      <c r="E15" s="118"/>
      <c r="F15" s="120"/>
    </row>
    <row r="16" spans="1:6" s="89" customFormat="1" x14ac:dyDescent="0.25">
      <c r="A16" s="114"/>
      <c r="B16" s="119"/>
      <c r="C16" s="122"/>
      <c r="D16" s="119"/>
      <c r="E16" s="118"/>
      <c r="F16" s="120"/>
    </row>
    <row r="17" spans="1:7" s="89" customFormat="1" hidden="1" x14ac:dyDescent="0.25">
      <c r="A17" s="114"/>
      <c r="B17" s="116"/>
      <c r="C17" s="122"/>
      <c r="D17" s="116"/>
      <c r="E17" s="118"/>
      <c r="F17" s="117"/>
    </row>
    <row r="18" spans="1:7" ht="34.5" customHeight="1" x14ac:dyDescent="0.25">
      <c r="A18" s="91" t="s">
        <v>164</v>
      </c>
      <c r="B18" s="92" t="s">
        <v>35</v>
      </c>
      <c r="C18" s="93">
        <f>C19+C20</f>
        <v>0</v>
      </c>
      <c r="D18" s="131" t="str">
        <f>IF(SUBTOTAL(3,C11:C17)=SUBTOTAL(103,C11:C17),'Summary and sign-off'!$A$47,'Summary and sign-off'!$A$48)</f>
        <v>Check - there are no hidden rows with data</v>
      </c>
      <c r="E18" s="176" t="str">
        <f>IF('Summary and sign-off'!F59='Summary and sign-off'!F53,'Summary and sign-off'!A51,'Summary and sign-off'!A49)</f>
        <v>Check - each entry provides sufficient information</v>
      </c>
      <c r="F18" s="176"/>
      <c r="G18" s="89"/>
    </row>
    <row r="19" spans="1:7" ht="25.5" customHeight="1" x14ac:dyDescent="0.3">
      <c r="A19" s="94"/>
      <c r="B19" s="95" t="s">
        <v>36</v>
      </c>
      <c r="C19" s="96">
        <f>COUNTIF(C11:C17,'Summary and sign-off'!A44)</f>
        <v>0</v>
      </c>
      <c r="D19" s="19"/>
      <c r="E19" s="20"/>
      <c r="F19" s="21"/>
    </row>
    <row r="20" spans="1:7" ht="25.5" customHeight="1" x14ac:dyDescent="0.3">
      <c r="A20" s="94"/>
      <c r="B20" s="95" t="s">
        <v>34</v>
      </c>
      <c r="C20" s="96">
        <f>COUNTIF(C11:C17,'Summary and sign-off'!A45)</f>
        <v>0</v>
      </c>
      <c r="D20" s="19"/>
      <c r="E20" s="20"/>
      <c r="F20" s="21"/>
    </row>
    <row r="21" spans="1:7" x14ac:dyDescent="0.25">
      <c r="A21" s="22"/>
      <c r="B21" s="23"/>
      <c r="C21" s="22"/>
      <c r="D21" s="24"/>
      <c r="E21" s="24"/>
      <c r="F21" s="22"/>
    </row>
    <row r="22" spans="1:7" x14ac:dyDescent="0.25">
      <c r="A22" s="23" t="s">
        <v>7</v>
      </c>
      <c r="B22" s="23"/>
      <c r="C22" s="23"/>
      <c r="D22" s="23"/>
      <c r="E22" s="23"/>
      <c r="F22" s="23"/>
    </row>
    <row r="23" spans="1:7" ht="12.6" customHeight="1" x14ac:dyDescent="0.25">
      <c r="A23" s="25" t="s">
        <v>50</v>
      </c>
      <c r="B23" s="22"/>
      <c r="C23" s="22"/>
      <c r="D23" s="22"/>
      <c r="E23" s="22"/>
      <c r="F23" s="26"/>
    </row>
    <row r="24" spans="1:7" x14ac:dyDescent="0.25">
      <c r="A24" s="25" t="s">
        <v>157</v>
      </c>
      <c r="B24" s="27"/>
      <c r="C24" s="28"/>
      <c r="D24" s="28"/>
      <c r="E24" s="28"/>
      <c r="F24" s="29"/>
    </row>
    <row r="25" spans="1:7" x14ac:dyDescent="0.25">
      <c r="A25" s="25" t="s">
        <v>15</v>
      </c>
      <c r="B25" s="30"/>
      <c r="C25" s="30"/>
      <c r="D25" s="30"/>
      <c r="E25" s="30"/>
      <c r="F25" s="30"/>
    </row>
    <row r="26" spans="1:7" ht="12.75" customHeight="1" x14ac:dyDescent="0.25">
      <c r="A26" s="25" t="s">
        <v>93</v>
      </c>
      <c r="B26" s="22"/>
      <c r="C26" s="22"/>
      <c r="D26" s="22"/>
      <c r="E26" s="22"/>
      <c r="F26" s="22"/>
    </row>
    <row r="27" spans="1:7" ht="12.9" customHeight="1" x14ac:dyDescent="0.25">
      <c r="A27" s="31" t="s">
        <v>37</v>
      </c>
      <c r="B27" s="32"/>
      <c r="C27" s="32"/>
      <c r="D27" s="32"/>
      <c r="E27" s="32"/>
      <c r="F27" s="32"/>
    </row>
    <row r="28" spans="1:7" x14ac:dyDescent="0.25">
      <c r="A28" s="33" t="s">
        <v>53</v>
      </c>
      <c r="B28" s="34"/>
      <c r="C28" s="29"/>
      <c r="D28" s="29"/>
      <c r="E28" s="29"/>
      <c r="F28" s="29"/>
    </row>
    <row r="29" spans="1:7" ht="12.75" customHeight="1" x14ac:dyDescent="0.25">
      <c r="A29" s="33" t="s">
        <v>166</v>
      </c>
      <c r="B29" s="25"/>
      <c r="C29" s="35"/>
      <c r="D29" s="35"/>
      <c r="E29" s="35"/>
      <c r="F29" s="35"/>
    </row>
    <row r="30" spans="1:7" ht="12.75" customHeight="1" x14ac:dyDescent="0.25">
      <c r="A30" s="25"/>
      <c r="B30" s="25"/>
      <c r="C30" s="35"/>
      <c r="D30" s="35"/>
      <c r="E30" s="35"/>
      <c r="F30" s="35"/>
    </row>
    <row r="31" spans="1:7" ht="12.75" hidden="1" customHeight="1" x14ac:dyDescent="0.25">
      <c r="A31" s="25"/>
      <c r="B31" s="25"/>
      <c r="C31" s="35"/>
      <c r="D31" s="35"/>
      <c r="E31" s="35"/>
      <c r="F31" s="35"/>
    </row>
    <row r="32" spans="1:7" hidden="1" x14ac:dyDescent="0.25"/>
    <row r="33" spans="1:6" hidden="1" x14ac:dyDescent="0.25"/>
    <row r="34" spans="1:6" hidden="1" x14ac:dyDescent="0.25">
      <c r="A34" s="23"/>
      <c r="B34" s="23"/>
      <c r="C34" s="23"/>
      <c r="D34" s="23"/>
      <c r="E34" s="23"/>
      <c r="F34" s="23"/>
    </row>
    <row r="35" spans="1:6" hidden="1" x14ac:dyDescent="0.25">
      <c r="A35" s="23"/>
      <c r="B35" s="23"/>
      <c r="C35" s="23"/>
      <c r="D35" s="23"/>
      <c r="E35" s="23"/>
      <c r="F35" s="23"/>
    </row>
    <row r="36" spans="1:6" hidden="1" x14ac:dyDescent="0.25">
      <c r="A36" s="23"/>
      <c r="B36" s="23"/>
      <c r="C36" s="23"/>
      <c r="D36" s="23"/>
      <c r="E36" s="23"/>
      <c r="F36" s="23"/>
    </row>
    <row r="37" spans="1:6" hidden="1" x14ac:dyDescent="0.25">
      <c r="A37" s="23"/>
      <c r="B37" s="23"/>
      <c r="C37" s="23"/>
      <c r="D37" s="23"/>
      <c r="E37" s="23"/>
      <c r="F37" s="23"/>
    </row>
    <row r="38" spans="1:6" hidden="1" x14ac:dyDescent="0.25">
      <c r="A38" s="23"/>
      <c r="B38" s="23"/>
      <c r="C38" s="23"/>
      <c r="D38" s="23"/>
      <c r="E38" s="23"/>
      <c r="F38" s="23"/>
    </row>
    <row r="39" spans="1:6" hidden="1" x14ac:dyDescent="0.25"/>
    <row r="40" spans="1:6" hidden="1" x14ac:dyDescent="0.25"/>
    <row r="41" spans="1:6" hidden="1" x14ac:dyDescent="0.25"/>
    <row r="42" spans="1:6" hidden="1" x14ac:dyDescent="0.25"/>
    <row r="43" spans="1:6" hidden="1" x14ac:dyDescent="0.25"/>
    <row r="44" spans="1:6" hidden="1" x14ac:dyDescent="0.25"/>
    <row r="45" spans="1:6" hidden="1" x14ac:dyDescent="0.25"/>
    <row r="46" spans="1:6" hidden="1" x14ac:dyDescent="0.25"/>
    <row r="47" spans="1:6" hidden="1" x14ac:dyDescent="0.25"/>
    <row r="48" spans="1:6" hidden="1" x14ac:dyDescent="0.25"/>
    <row r="49" hidden="1" x14ac:dyDescent="0.25"/>
    <row r="50" hidden="1" x14ac:dyDescent="0.25"/>
    <row r="51" hidden="1" x14ac:dyDescent="0.25"/>
    <row r="52" hidden="1" x14ac:dyDescent="0.25"/>
    <row r="53" hidden="1" x14ac:dyDescent="0.25"/>
    <row r="54" hidden="1" x14ac:dyDescent="0.25"/>
    <row r="55" hidden="1" x14ac:dyDescent="0.25"/>
    <row r="56" hidden="1" x14ac:dyDescent="0.25"/>
    <row r="57" hidden="1" x14ac:dyDescent="0.25"/>
    <row r="58" hidden="1" x14ac:dyDescent="0.25"/>
    <row r="59" x14ac:dyDescent="0.25"/>
    <row r="60" x14ac:dyDescent="0.25"/>
    <row r="61" x14ac:dyDescent="0.25"/>
    <row r="62" x14ac:dyDescent="0.25"/>
    <row r="63" x14ac:dyDescent="0.25"/>
    <row r="64" x14ac:dyDescent="0.25"/>
    <row r="65" x14ac:dyDescent="0.25"/>
  </sheetData>
  <sheetProtection sheet="1" formatCells="0" insertRows="0" deleteRows="0"/>
  <mergeCells count="10">
    <mergeCell ref="E18:F18"/>
    <mergeCell ref="A8:F8"/>
    <mergeCell ref="A1:F1"/>
    <mergeCell ref="A9:F9"/>
    <mergeCell ref="B2:F2"/>
    <mergeCell ref="B3:F3"/>
    <mergeCell ref="B4:F4"/>
    <mergeCell ref="B7:F7"/>
    <mergeCell ref="B5:F5"/>
    <mergeCell ref="B6:F6"/>
  </mergeCells>
  <dataValidations count="2">
    <dataValidation allowBlank="1" showInputMessage="1" showErrorMessage="1" prompt="Insert additional rows as needed:_x000a_- 'right click' on a row number (left of screen)_x000a_- select 'Insert' (this will insert a row above it)" sqref="A10" xr:uid="{00000000-0002-0000-0500-000001000000}"/>
    <dataValidation type="date" errorStyle="warning" allowBlank="1" showInputMessage="1" showErrorMessage="1" error="This date may be outside the timeframe indicated (eg 2018/19 year)" prompt="Any non-standard date format or date outside the disclosure period (typically 1 July 2018 - 30 June 2019) will raise an alert. Check entry and select 'Yes' to accept/continue." sqref="A11:A17" xr:uid="{00000000-0002-0000-0500-000000000000}">
      <formula1>$B$4</formula1>
      <formula2>$B$5</formula2>
    </dataValidation>
  </dataValidations>
  <printOptions gridLines="1"/>
  <pageMargins left="0.70866141732283472" right="0.70866141732283472" top="0.74803149606299213" bottom="0.74803149606299213" header="0.31496062992125984" footer="0.31496062992125984"/>
  <pageSetup paperSize="9" scale="66" fitToHeight="0" orientation="landscape" r:id="rId1"/>
  <headerFooter alignWithMargins="0">
    <oddFooter>&amp;LCE Expense Disclosure Workbook 2018&amp;RWorksheet - Gifts and benefits</oddFooter>
  </headerFooter>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error="Use the drop down list (at the right of the cell)" prompt="Do dollar figures on this sheet include or exclude GST?  (be consistent - all inclusive or exclusive)_x000a__x000a_[use drop down list at right of cell]_x000a__x000a_If possible, please include/exclude GST consistently across all sheets" xr:uid="{00000000-0002-0000-0500-000004000000}">
          <x14:formula1>
            <xm:f>'Summary and sign-off'!$A$27:$A$28</xm:f>
          </x14:formula1>
          <xm:sqref>B6</xm:sqref>
        </x14:dataValidation>
        <x14:dataValidation type="list" allowBlank="1" showInputMessage="1" showErrorMessage="1" error="Use the drop down list (at the right of the cell)" prompt="Totals should accurately sum the content of tables but this may be affected by input method - e.g. hidden or inappropriate data._x000a__x000a_It is each agency's responsibility to confirm the accuracy of data and totals._x000a__x000a_[use drop down list to confirm this check]" xr:uid="{00000000-0002-0000-0500-000005000000}">
          <x14:formula1>
            <xm:f>'Summary and sign-off'!$A$29:$A$30</xm:f>
          </x14:formula1>
          <xm:sqref>B7:F7</xm:sqref>
        </x14:dataValidation>
        <x14:dataValidation type="list" allowBlank="1" showInputMessage="1" showErrorMessage="1" error="Use the drop down list (at the right of the cell)" xr:uid="{00000000-0002-0000-0500-000002000000}">
          <x14:formula1>
            <xm:f>'Summary and sign-off'!$A$44:$A$45</xm:f>
          </x14:formula1>
          <xm:sqref>C11:C17</xm:sqref>
        </x14:dataValidation>
        <x14:dataValidation type="list" errorStyle="information" operator="greaterThan" allowBlank="1" showInputMessage="1" prompt="Provide specific $ value if possible" xr:uid="{00000000-0002-0000-0500-000003000000}">
          <x14:formula1>
            <xm:f>'Summary and sign-off'!$A$38:$A$43</xm:f>
          </x14:formula1>
          <xm:sqref>E11:E17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anageDocument" ma:contentTypeID="0x01010054669F8639DE294E941D1F01D6045AA9004910BA11A4C5304E8E4C6F9EFF2E939A" ma:contentTypeVersion="4" ma:contentTypeDescription="" ma:contentTypeScope="" ma:versionID="8834bfa83ceff1bf505054ff48d22a0b">
  <xsd:schema xmlns:xsd="http://www.w3.org/2001/XMLSchema" xmlns:xs="http://www.w3.org/2001/XMLSchema" xmlns:p="http://schemas.microsoft.com/office/2006/metadata/properties" xmlns:ns2="12165527-d881-4234-97f9-ee139a3f0c31" targetNamespace="http://schemas.microsoft.com/office/2006/metadata/properties" ma:root="true" ma:fieldsID="be9e5cb15a82a635f3e5640eebc0aa29" ns2:_="">
    <xsd:import namespace="12165527-d881-4234-97f9-ee139a3f0c31"/>
    <xsd:element name="properties">
      <xsd:complexType>
        <xsd:sequence>
          <xsd:element name="documentManagement">
            <xsd:complexType>
              <xsd:all>
                <xsd:element ref="ns2:Business_x0020_Unit" minOccurs="0"/>
                <xsd:element ref="ns2:Cabinet_x0020_Committee" minOccurs="0"/>
                <xsd:element ref="ns2:Class" minOccurs="0"/>
                <xsd:element ref="ns2:DOCNUM" minOccurs="0"/>
                <xsd:element ref="ns2:Endorsement" minOccurs="0"/>
                <xsd:element ref="ns2:File_x0020_No" minOccurs="0"/>
                <xsd:element ref="ns2:Precedents" minOccurs="0"/>
                <xsd:element ref="ns2:Key_x0020_Version" minOccurs="0"/>
                <xsd:element ref="ns2:SubClass" minOccurs="0"/>
                <xsd:element ref="ns2:RM_x0020_DOC_x0020_ID" minOccurs="0"/>
                <xsd:element ref="ns2:Sec_x0020_Review" minOccurs="0"/>
                <xsd:element ref="ns2:Security_x0020_Classification" minOccurs="0"/>
                <xsd:element ref="ns2:iManageAutho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165527-d881-4234-97f9-ee139a3f0c31" elementFormDefault="qualified">
    <xsd:import namespace="http://schemas.microsoft.com/office/2006/documentManagement/types"/>
    <xsd:import namespace="http://schemas.microsoft.com/office/infopath/2007/PartnerControls"/>
    <xsd:element name="Business_x0020_Unit" ma:index="8" nillable="true" ma:displayName="Business Unit" ma:format="Dropdown" ma:internalName="Business_x0020_Unit">
      <xsd:simpleType>
        <xsd:union memberTypes="dms:Text">
          <xsd:simpleType>
            <xsd:restriction base="dms:Choice">
              <xsd:enumeration value="BCS"/>
            </xsd:restriction>
          </xsd:simpleType>
        </xsd:union>
      </xsd:simpleType>
    </xsd:element>
    <xsd:element name="Cabinet_x0020_Committee" ma:index="9" nillable="true" ma:displayName="Cabinet Committee" ma:format="Dropdown" ma:internalName="Cabinet_x0020_Committee">
      <xsd:simpleType>
        <xsd:union memberTypes="dms:Text">
          <xsd:simpleType>
            <xsd:restriction base="dms:Choice">
              <xsd:enumeration value="Appointments and Honours"/>
            </xsd:restriction>
          </xsd:simpleType>
        </xsd:union>
      </xsd:simpleType>
    </xsd:element>
    <xsd:element name="Class" ma:index="10" nillable="true" ma:displayName="Class" ma:format="Dropdown" ma:internalName="Class">
      <xsd:simpleType>
        <xsd:union memberTypes="dms:Text">
          <xsd:simpleType>
            <xsd:restriction base="dms:Choice">
              <xsd:enumeration value="ADVICE"/>
            </xsd:restriction>
          </xsd:simpleType>
        </xsd:union>
      </xsd:simpleType>
    </xsd:element>
    <xsd:element name="DOCNUM" ma:index="11" nillable="true" ma:displayName="DOCNUM" ma:internalName="DOCNUM">
      <xsd:simpleType>
        <xsd:restriction base="dms:Text">
          <xsd:maxLength value="255"/>
        </xsd:restriction>
      </xsd:simpleType>
    </xsd:element>
    <xsd:element name="Endorsement" ma:index="12" nillable="true" ma:displayName="Endorsement" ma:format="Dropdown" ma:internalName="Endorsement">
      <xsd:simpleType>
        <xsd:union memberTypes="dms:Text">
          <xsd:simpleType>
            <xsd:restriction base="dms:Choice">
              <xsd:enumeration value="Addressee Only"/>
            </xsd:restriction>
          </xsd:simpleType>
        </xsd:union>
      </xsd:simpleType>
    </xsd:element>
    <xsd:element name="File_x0020_No" ma:index="13" nillable="true" ma:displayName="File No" ma:internalName="File_x0020_No">
      <xsd:simpleType>
        <xsd:restriction base="dms:Text">
          <xsd:maxLength value="255"/>
        </xsd:restriction>
      </xsd:simpleType>
    </xsd:element>
    <xsd:element name="Precedents" ma:index="14" nillable="true" ma:displayName="Precedents" ma:format="Dropdown" ma:internalName="Precedents">
      <xsd:simpleType>
        <xsd:restriction base="dms:Choice">
          <xsd:enumeration value="ASHCROFTC"/>
        </xsd:restriction>
      </xsd:simpleType>
    </xsd:element>
    <xsd:element name="Key_x0020_Version" ma:index="15" nillable="true" ma:displayName="Key Version" ma:default="0" ma:internalName="Key_x0020_Version">
      <xsd:simpleType>
        <xsd:restriction base="dms:Boolean"/>
      </xsd:simpleType>
    </xsd:element>
    <xsd:element name="SubClass" ma:index="16" nillable="true" ma:displayName="SubClass" ma:format="Dropdown" ma:internalName="SubClass">
      <xsd:simpleType>
        <xsd:union memberTypes="dms:Text">
          <xsd:simpleType>
            <xsd:restriction base="dms:Choice">
              <xsd:enumeration value="MINISTER"/>
            </xsd:restriction>
          </xsd:simpleType>
        </xsd:union>
      </xsd:simpleType>
    </xsd:element>
    <xsd:element name="RM_x0020_DOC_x0020_ID" ma:index="17" nillable="true" ma:displayName="RM DOC ID" ma:internalName="RM_x0020_DOC_x0020_ID">
      <xsd:simpleType>
        <xsd:restriction base="dms:Text">
          <xsd:maxLength value="255"/>
        </xsd:restriction>
      </xsd:simpleType>
    </xsd:element>
    <xsd:element name="Sec_x0020_Review" ma:index="18" nillable="true" ma:displayName="Sec Review" ma:format="DateOnly" ma:internalName="Sec_x0020_Review">
      <xsd:simpleType>
        <xsd:restriction base="dms:DateTime"/>
      </xsd:simpleType>
    </xsd:element>
    <xsd:element name="Security_x0020_Classification" ma:index="19" nillable="true" ma:displayName="Security Classification" ma:format="Dropdown" ma:internalName="Security_x0020_Classification">
      <xsd:simpleType>
        <xsd:union memberTypes="dms:Text">
          <xsd:simpleType>
            <xsd:restriction base="dms:Choice">
              <xsd:enumeration value="BUDGET-SENSITIVE"/>
            </xsd:restriction>
          </xsd:simpleType>
        </xsd:union>
      </xsd:simpleType>
    </xsd:element>
    <xsd:element name="iManageAuthor" ma:index="21" nillable="true" ma:displayName="iManageAuthor" ma:internalName="iManageAuthor">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0" ma:displayName="Comments"/>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etadata xmlns="http://www.objective.com/ecm/document/metadata/01FF6438FFE247FEBE65A199DA65E9C0" version="1.0.0">
  <systemFields>
    <field name="Objective-Id">
      <value order="0">A649231</value>
    </field>
    <field name="Objective-Title">
      <value order="0">Expense disclosure for year ending 2019-06-30 Privacy Commissioner</value>
    </field>
    <field name="Objective-Description">
      <value order="0"/>
    </field>
    <field name="Objective-CreationStamp">
      <value order="0">2019-08-06T05:20:53Z</value>
    </field>
    <field name="Objective-IsApproved">
      <value order="0">false</value>
    </field>
    <field name="Objective-IsPublished">
      <value order="0">true</value>
    </field>
    <field name="Objective-DatePublished">
      <value order="0">2019-08-06T05:43:40Z</value>
    </field>
    <field name="Objective-ModificationStamp">
      <value order="0">2019-08-06T05:43:40Z</value>
    </field>
    <field name="Objective-Owner">
      <value order="0">Gary Bulog</value>
    </field>
    <field name="Objective-Path">
      <value order="0">OPC Global Folder:File Plan:Corporate services:Commissioner:John Edwards:Expenses &amp; Gifts Disclosure</value>
    </field>
    <field name="Objective-Parent">
      <value order="0">Expenses &amp; Gifts Disclosure</value>
    </field>
    <field name="Objective-State">
      <value order="0">Published</value>
    </field>
    <field name="Objective-VersionId">
      <value order="0">vA1033810</value>
    </field>
    <field name="Objective-Version">
      <value order="0">2.0</value>
    </field>
    <field name="Objective-VersionNumber">
      <value order="0">2</value>
    </field>
    <field name="Objective-VersionComment">
      <value order="0"/>
    </field>
    <field name="Objective-FileNumber">
      <value order="0">OPC/1831</value>
    </field>
    <field name="Objective-Classification">
      <value order="0"/>
    </field>
    <field name="Objective-Caveats">
      <value order="0"/>
    </field>
  </systemFields>
  <catalogues/>
</metadata>
</file>

<file path=customXml/item3.xml><?xml version="1.0" encoding="utf-8"?>
<p:properties xmlns:p="http://schemas.microsoft.com/office/2006/metadata/properties" xmlns:xsi="http://www.w3.org/2001/XMLSchema-instance" xmlns:pc="http://schemas.microsoft.com/office/infopath/2007/PartnerControls">
  <documentManagement>
    <iManageAuthor xmlns="12165527-d881-4234-97f9-ee139a3f0c31">NEEDHAMGIRVENG</iManageAuthor>
    <Security_x0020_Classification xmlns="12165527-d881-4234-97f9-ee139a3f0c31">UNCLASSIFIED</Security_x0020_Classification>
    <Business_x0020_Unit xmlns="12165527-d881-4234-97f9-ee139a3f0c31">SAAP</Business_x0020_Unit>
    <Endorsement xmlns="12165527-d881-4234-97f9-ee139a3f0c31" xsi:nil="true"/>
    <RM_x0020_DOC_x0020_ID xmlns="12165527-d881-4234-97f9-ee139a3f0c31" xsi:nil="true"/>
    <Class xmlns="12165527-d881-4234-97f9-ee139a3f0c31">POLICIES</Class>
    <File_x0020_No xmlns="12165527-d881-4234-97f9-ee139a3f0c31">SSC-SIC-2-14</File_x0020_No>
    <DOCNUM xmlns="12165527-d881-4234-97f9-ee139a3f0c31">2290185</DOCNUM>
    <Key_x0020_Version xmlns="12165527-d881-4234-97f9-ee139a3f0c31">false</Key_x0020_Version>
    <Precedents xmlns="12165527-d881-4234-97f9-ee139a3f0c31" xsi:nil="true"/>
    <SubClass xmlns="12165527-d881-4234-97f9-ee139a3f0c31" xsi:nil="true"/>
    <Sec_x0020_Review xmlns="12165527-d881-4234-97f9-ee139a3f0c31" xsi:nil="true"/>
    <Cabinet_x0020_Committee xmlns="12165527-d881-4234-97f9-ee139a3f0c31"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9B4CE85-749F-4A5A-98FF-EB9029D5DC9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165527-d881-4234-97f9-ee139a3f0c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745109E-2DDF-40CB-AC2B-FF9B10C90820}">
  <ds:schemaRefs>
    <ds:schemaRef ds:uri="http://www.objective.com/ecm/document/metadata/01FF6438FFE247FEBE65A199DA65E9C0"/>
  </ds:schemaRefs>
</ds:datastoreItem>
</file>

<file path=customXml/itemProps3.xml><?xml version="1.0" encoding="utf-8"?>
<ds:datastoreItem xmlns:ds="http://schemas.openxmlformats.org/officeDocument/2006/customXml" ds:itemID="{F579D7F4-D0D7-4BCB-BBEA-E7C37A64913E}">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12165527-d881-4234-97f9-ee139a3f0c31"/>
    <ds:schemaRef ds:uri="http://www.w3.org/XML/1998/namespace"/>
    <ds:schemaRef ds:uri="http://purl.org/dc/dcmitype/"/>
  </ds:schemaRefs>
</ds:datastoreItem>
</file>

<file path=customXml/itemProps4.xml><?xml version="1.0" encoding="utf-8"?>
<ds:datastoreItem xmlns:ds="http://schemas.openxmlformats.org/officeDocument/2006/customXml" ds:itemID="{6C6A401E-B983-48F3-ADF0-8594D7EE48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Guidance for agencies</vt:lpstr>
      <vt:lpstr>Summary and sign-off</vt:lpstr>
      <vt:lpstr>Travel</vt:lpstr>
      <vt:lpstr>Hospitality</vt:lpstr>
      <vt:lpstr>All other expenses</vt:lpstr>
      <vt:lpstr>Gifts and benefits</vt:lpstr>
      <vt:lpstr>'All other expenses'!Print_Area</vt:lpstr>
      <vt:lpstr>'Gifts and benefits'!Print_Area</vt:lpstr>
      <vt:lpstr>'Guidance for agencies'!Print_Area</vt:lpstr>
      <vt:lpstr>Hospitality!Print_Area</vt:lpstr>
      <vt:lpstr>'Summary and sign-off'!Print_Area</vt:lpstr>
      <vt:lpstr>Travel!Print_Area</vt:lpstr>
    </vt:vector>
  </TitlesOfParts>
  <Company>SSC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CE-Expense-Disclosure-Workbook-2018</dc:title>
  <dc:creator>mortensenm</dc:creator>
  <dc:description>Version 7 - for review by SIT - ready 2/10/18</dc:description>
  <cp:lastModifiedBy>Gary</cp:lastModifiedBy>
  <cp:lastPrinted>2018-10-07T21:08:03Z</cp:lastPrinted>
  <dcterms:created xsi:type="dcterms:W3CDTF">2010-10-17T20:59:02Z</dcterms:created>
  <dcterms:modified xsi:type="dcterms:W3CDTF">2019-08-06T23:28:45Z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0x01010054669F8639DE294E941D1F01D6045AA9004910BA11A4C5304E8E4C6F9EFF2E939A</vt:lpwstr>
  </property>
  <property fmtid="{D5CDD505-2E9C-101B-9397-08002B2CF9AE}" pid="3" name="Modified_x0020_By">
    <vt:lpwstr/>
  </property>
  <property fmtid="{D5CDD505-2E9C-101B-9397-08002B2CF9AE}" pid="4" name="Created By">
    <vt:lpwstr/>
  </property>
  <property fmtid="{D5CDD505-2E9C-101B-9397-08002B2CF9AE}" pid="5" name="Modified By">
    <vt:lpwstr/>
  </property>
  <property fmtid="{D5CDD505-2E9C-101B-9397-08002B2CF9AE}" pid="6" name="Created_x0020_By">
    <vt:lpwstr/>
  </property>
  <property fmtid="{D5CDD505-2E9C-101B-9397-08002B2CF9AE}" pid="7" name="Objective-Id">
    <vt:lpwstr>A649231</vt:lpwstr>
  </property>
  <property fmtid="{D5CDD505-2E9C-101B-9397-08002B2CF9AE}" pid="8" name="Objective-Title">
    <vt:lpwstr>Expense disclosure for year ending 2019-06-30 Privacy Commissioner</vt:lpwstr>
  </property>
  <property fmtid="{D5CDD505-2E9C-101B-9397-08002B2CF9AE}" pid="9" name="Objective-Description">
    <vt:lpwstr/>
  </property>
  <property fmtid="{D5CDD505-2E9C-101B-9397-08002B2CF9AE}" pid="10" name="Objective-CreationStamp">
    <vt:filetime>2019-08-06T05:23:29Z</vt:filetime>
  </property>
  <property fmtid="{D5CDD505-2E9C-101B-9397-08002B2CF9AE}" pid="11" name="Objective-IsApproved">
    <vt:bool>false</vt:bool>
  </property>
  <property fmtid="{D5CDD505-2E9C-101B-9397-08002B2CF9AE}" pid="12" name="Objective-IsPublished">
    <vt:bool>true</vt:bool>
  </property>
  <property fmtid="{D5CDD505-2E9C-101B-9397-08002B2CF9AE}" pid="13" name="Objective-DatePublished">
    <vt:filetime>2019-08-06T05:43:40Z</vt:filetime>
  </property>
  <property fmtid="{D5CDD505-2E9C-101B-9397-08002B2CF9AE}" pid="14" name="Objective-ModificationStamp">
    <vt:filetime>2019-08-06T05:43:40Z</vt:filetime>
  </property>
  <property fmtid="{D5CDD505-2E9C-101B-9397-08002B2CF9AE}" pid="15" name="Objective-Owner">
    <vt:lpwstr>Gary Bulog</vt:lpwstr>
  </property>
  <property fmtid="{D5CDD505-2E9C-101B-9397-08002B2CF9AE}" pid="16" name="Objective-Path">
    <vt:lpwstr>OPC Global Folder:File Plan:Corporate services:Commissioner:John Edwards:Expenses &amp; Gifts Disclosure:</vt:lpwstr>
  </property>
  <property fmtid="{D5CDD505-2E9C-101B-9397-08002B2CF9AE}" pid="17" name="Objective-Parent">
    <vt:lpwstr>Expenses &amp; Gifts Disclosure</vt:lpwstr>
  </property>
  <property fmtid="{D5CDD505-2E9C-101B-9397-08002B2CF9AE}" pid="18" name="Objective-State">
    <vt:lpwstr>Published</vt:lpwstr>
  </property>
  <property fmtid="{D5CDD505-2E9C-101B-9397-08002B2CF9AE}" pid="19" name="Objective-VersionId">
    <vt:lpwstr>vA1033810</vt:lpwstr>
  </property>
  <property fmtid="{D5CDD505-2E9C-101B-9397-08002B2CF9AE}" pid="20" name="Objective-Version">
    <vt:lpwstr>2.0</vt:lpwstr>
  </property>
  <property fmtid="{D5CDD505-2E9C-101B-9397-08002B2CF9AE}" pid="21" name="Objective-VersionNumber">
    <vt:r8>2</vt:r8>
  </property>
  <property fmtid="{D5CDD505-2E9C-101B-9397-08002B2CF9AE}" pid="22" name="Objective-VersionComment">
    <vt:lpwstr/>
  </property>
  <property fmtid="{D5CDD505-2E9C-101B-9397-08002B2CF9AE}" pid="23" name="Objective-FileNumber">
    <vt:lpwstr/>
  </property>
  <property fmtid="{D5CDD505-2E9C-101B-9397-08002B2CF9AE}" pid="24" name="Objective-Classification">
    <vt:lpwstr>[Inherited - none]</vt:lpwstr>
  </property>
  <property fmtid="{D5CDD505-2E9C-101B-9397-08002B2CF9AE}" pid="25" name="Objective-Caveats">
    <vt:lpwstr/>
  </property>
  <property fmtid="{D5CDD505-2E9C-101B-9397-08002B2CF9AE}" pid="26" name="Objective-Comment">
    <vt:lpwstr/>
  </property>
</Properties>
</file>