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C:\Users\graydon.hayes\Desktop\"/>
    </mc:Choice>
  </mc:AlternateContent>
  <xr:revisionPtr revIDLastSave="0" documentId="8_{B5D0E443-650C-45F6-BD8C-ACB05C0A2406}" xr6:coauthVersionLast="45" xr6:coauthVersionMax="45" xr10:uidLastSave="{00000000-0000-0000-0000-000000000000}"/>
  <bookViews>
    <workbookView xWindow="-120" yWindow="-120" windowWidth="20730" windowHeight="11160" firstSheet="1" activeTab="5"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expenses'!$A$1:$E$28</definedName>
    <definedName name="_xlnm.Print_Area" localSheetId="5">'Gifts and benefits'!$A$1:$F$29</definedName>
    <definedName name="_xlnm.Print_Area" localSheetId="0">'Guidance for agencies'!$A$1:$A$58</definedName>
    <definedName name="_xlnm.Print_Area" localSheetId="3">Hospitality!$A$1:$E$27</definedName>
    <definedName name="_xlnm.Print_Area" localSheetId="1">'Summary and sign-off'!$A$1:$F$23</definedName>
    <definedName name="_xlnm.Print_Area" localSheetId="2">Travel!$A$1:$E$134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8" i="4" l="1"/>
  <c r="C22" i="3"/>
  <c r="C20" i="2"/>
  <c r="C114" i="1"/>
  <c r="C123" i="1"/>
  <c r="C41" i="1"/>
  <c r="B6" i="13" l="1"/>
  <c r="E59" i="13"/>
  <c r="C59" i="13"/>
  <c r="C20" i="4"/>
  <c r="C19" i="4"/>
  <c r="B59" i="13" l="1"/>
  <c r="B58" i="13"/>
  <c r="D58" i="13"/>
  <c r="B57" i="13"/>
  <c r="D57" i="13"/>
  <c r="D56" i="13"/>
  <c r="B56" i="13"/>
  <c r="D55" i="13"/>
  <c r="B55" i="13"/>
  <c r="D54" i="13"/>
  <c r="B54" i="13"/>
  <c r="B2" i="4"/>
  <c r="B3" i="4"/>
  <c r="B2" i="3"/>
  <c r="B3" i="3"/>
  <c r="B2" i="2"/>
  <c r="B3" i="2"/>
  <c r="B2" i="1"/>
  <c r="B3" i="1"/>
  <c r="F57" i="13" l="1"/>
  <c r="D20" i="2" s="1"/>
  <c r="F59" i="13"/>
  <c r="E18" i="4" s="1"/>
  <c r="F58" i="13"/>
  <c r="D22" i="3" s="1"/>
  <c r="F56" i="13"/>
  <c r="D123" i="1" s="1"/>
  <c r="F55" i="13"/>
  <c r="D114" i="1" s="1"/>
  <c r="F54" i="13"/>
  <c r="D41" i="1" s="1"/>
  <c r="C13" i="13"/>
  <c r="C12" i="13"/>
  <c r="C11" i="13"/>
  <c r="C16" i="13" l="1"/>
  <c r="C17" i="13"/>
  <c r="B5" i="4" l="1"/>
  <c r="B4" i="4"/>
  <c r="B5" i="3"/>
  <c r="B4" i="3"/>
  <c r="B5" i="2"/>
  <c r="B4" i="2"/>
  <c r="B5" i="1"/>
  <c r="B4" i="1"/>
  <c r="C15" i="13" l="1"/>
  <c r="F12" i="13" l="1"/>
  <c r="C18" i="4"/>
  <c r="F11" i="13" s="1"/>
  <c r="F13" i="13" l="1"/>
  <c r="B123" i="1"/>
  <c r="B17" i="13" s="1"/>
  <c r="B114" i="1"/>
  <c r="B16" i="13" s="1"/>
  <c r="B41" i="1"/>
  <c r="B15" i="13" s="1"/>
  <c r="B22" i="3" l="1"/>
  <c r="B13" i="13" s="1"/>
  <c r="B20" i="2"/>
  <c r="B12" i="13" s="1"/>
  <c r="B11" i="13" l="1"/>
  <c r="B12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44"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117"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<sst xmlns="http://schemas.openxmlformats.org/spreadsheetml/2006/main" count="513" uniqueCount="267">
  <si>
    <t>All Other Expenses</t>
  </si>
  <si>
    <t>Total travel expenses</t>
  </si>
  <si>
    <t xml:space="preserve">Organisation Name </t>
  </si>
  <si>
    <t>Chief Executive</t>
  </si>
  <si>
    <t>International, domestic and local travel expenses</t>
  </si>
  <si>
    <t>How to present information</t>
  </si>
  <si>
    <t>Chief Executive Expense Disclosure</t>
  </si>
  <si>
    <t>Notes</t>
  </si>
  <si>
    <t xml:space="preserve">Notes </t>
  </si>
  <si>
    <t>* Headings on following tabs will pre populate with what you enter on this tab</t>
  </si>
  <si>
    <t xml:space="preserve">CEs disclose the expenses, gifts &amp; hospitality they have expended or been offered using this SSC Excel workbook. </t>
  </si>
  <si>
    <t>When and how often are disclosures made?</t>
  </si>
  <si>
    <t>Hospitality</t>
  </si>
  <si>
    <t>Total cost will appear automatically once you put information in rows above.</t>
  </si>
  <si>
    <t>Purpose</t>
  </si>
  <si>
    <t>A one-off offer of something worth $25 is not included, but if the offer is made more than once a year, it should be disclosed.</t>
  </si>
  <si>
    <t>The purpose of regular public disclosure of Chief Executive's (CE) expenses is to provide transparency and accountability for discretionary expenditure by CEs of Public Service departments and statutory Crown entities.</t>
  </si>
  <si>
    <t>What is covered?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</si>
  <si>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</si>
  <si>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</si>
  <si>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</si>
  <si>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</si>
  <si>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</si>
  <si>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</si>
  <si>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The Disclosures webpage could be headed with a statement such as: “(This agency) is disclosing the Chief Executive’s expenses, gifts and hospitality as part of its commitment to transparency and accountability".</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</si>
  <si>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</si>
  <si>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CEs formally approve completed Excel workbooks and an appropriate person reviews them.</t>
  </si>
  <si>
    <t>All expenses for items experienced, used or declined by CEs in performing their role are required to be disclosed, whether paid by credit card or invoiced.</t>
  </si>
  <si>
    <t>Figures exclude GST</t>
  </si>
  <si>
    <t>GST on costs</t>
  </si>
  <si>
    <t>Other expenses</t>
  </si>
  <si>
    <t>Cost in NZ$</t>
  </si>
  <si>
    <t>Chief Executive Gifts and Benefits Disclosure</t>
  </si>
  <si>
    <r>
      <t xml:space="preserve">Offered by 
</t>
    </r>
    <r>
      <rPr>
        <sz val="10"/>
        <color theme="0"/>
        <rFont val="Arial"/>
        <family val="2"/>
      </rPr>
      <t>(who made the offer?)</t>
    </r>
  </si>
  <si>
    <t>Declined</t>
  </si>
  <si>
    <t>Offered</t>
  </si>
  <si>
    <t>Accepted</t>
  </si>
  <si>
    <t>Include gifts and benefits that are declined.</t>
  </si>
  <si>
    <t>Cultural item - not appropriate to value</t>
  </si>
  <si>
    <t>Under $100</t>
  </si>
  <si>
    <t>$500 - $1,000</t>
  </si>
  <si>
    <t>$100 - $500</t>
  </si>
  <si>
    <t>Over $1,000</t>
  </si>
  <si>
    <t>Estimate not possible</t>
  </si>
  <si>
    <r>
      <t xml:space="preserve">Local Travel    </t>
    </r>
    <r>
      <rPr>
        <sz val="12"/>
        <color theme="0"/>
        <rFont val="Arial"/>
        <family val="2"/>
      </rPr>
      <t>(within City, excluding travel to airport)</t>
    </r>
  </si>
  <si>
    <t>International Travel</t>
  </si>
  <si>
    <t>Local Travel</t>
  </si>
  <si>
    <t>Gifts and benefits</t>
  </si>
  <si>
    <t>Summary of expenses</t>
  </si>
  <si>
    <t>Date(s)*</t>
  </si>
  <si>
    <t>* Any non-standard date format or date outside 1 July 2018 - 30 June 2019 will raise an alert. Check entry and select 'Yes' to accept/continue.</t>
  </si>
  <si>
    <r>
      <t xml:space="preserve">Purpose of expense
</t>
    </r>
    <r>
      <rPr>
        <sz val="10"/>
        <color theme="0"/>
        <rFont val="Arial"/>
        <family val="2"/>
      </rPr>
      <t>(e.g. subscription part of employment agreement, development as agreed with SSC)</t>
    </r>
  </si>
  <si>
    <t>Gifts and Benefits over $50 annual value</t>
  </si>
  <si>
    <t>Number of gifts/benefits will update automatically once you put information in rows above.</t>
  </si>
  <si>
    <t>Disclosed Information - this workbook includes a tab for each of the following categories:</t>
  </si>
  <si>
    <t>Travel</t>
  </si>
  <si>
    <t xml:space="preserve">All work-related hospitality expenses provided by the CE to people external to Public Service departments and statutory Crown entities. </t>
  </si>
  <si>
    <t>All other expenses</t>
  </si>
  <si>
    <t>All other expenses incurred by the CE that are not captured under the definition of travel, hospitality or gifts and benefits are disclosed in this section. This includes items such as cell phone and data costs, subscriptions, membership fees, conference fees, and professional development fees.</t>
  </si>
  <si>
    <t>Further assistance</t>
  </si>
  <si>
    <t>Summary and sign-off</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</si>
  <si>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t>
  </si>
  <si>
    <t>Provide full information for every entry. The alert "Some records may be incomplete" will show in the 'Total' line if any expense has 'Cost' or 'Type of expense' missing, or, any gift has 'Accepted/Declined', 'Description' or 'Estimated value' missing.</t>
  </si>
  <si>
    <t>This disclosure has been approved by the Chief Executive</t>
  </si>
  <si>
    <t>Figures include GST (where applicable)</t>
  </si>
  <si>
    <r>
      <t>GST inc / exc</t>
    </r>
    <r>
      <rPr>
        <b/>
        <sz val="10"/>
        <rFont val="Arial"/>
        <family val="2"/>
      </rPr>
      <t/>
    </r>
  </si>
  <si>
    <t>** Create a new workbook for a new Chief Executive</t>
  </si>
  <si>
    <t>Not yet indicated</t>
  </si>
  <si>
    <t>Complete separate tables for each category using the tabs provided in this Excel workbook: Travel, Hospitality, Gifts and Benefits, All other expenses.</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</si>
  <si>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</si>
  <si>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</si>
  <si>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Uploading the workbook - please ensure it is easy to find on your website.</t>
  </si>
  <si>
    <t>Count</t>
  </si>
  <si>
    <t>GST inclusion inconsistent</t>
  </si>
  <si>
    <r>
      <t xml:space="preserve">Provide information using this SSC Excel workbook: </t>
    </r>
    <r>
      <rPr>
        <u/>
        <sz val="11"/>
        <color rgb="FF0070C0"/>
        <rFont val="Arial"/>
        <family val="2"/>
      </rPr>
      <t>http://www.ssc.govt.nz/ce-expenses-disclosure</t>
    </r>
  </si>
  <si>
    <r>
      <rPr>
        <sz val="11"/>
        <rFont val="Arial"/>
        <family val="2"/>
      </rPr>
      <t>For help with publishing on data.govt contact</t>
    </r>
    <r>
      <rPr>
        <sz val="11"/>
        <color theme="10"/>
        <rFont val="Arial"/>
        <family val="2"/>
      </rPr>
      <t xml:space="preserve"> </t>
    </r>
    <r>
      <rPr>
        <u/>
        <sz val="11"/>
        <color theme="10"/>
        <rFont val="Arial"/>
        <family val="2"/>
      </rPr>
      <t>info@data.govt.nz.</t>
    </r>
  </si>
  <si>
    <t>Location(s)</t>
  </si>
  <si>
    <t>Disclosure period start</t>
  </si>
  <si>
    <t>Disclosure period end</t>
  </si>
  <si>
    <t>Disclosure period start***</t>
  </si>
  <si>
    <t>Disclosure period end***</t>
  </si>
  <si>
    <t>*** Update if a shorter or different period is covered</t>
  </si>
  <si>
    <r>
      <t xml:space="preserve">Was the gift accepted?
</t>
    </r>
    <r>
      <rPr>
        <sz val="10"/>
        <color theme="0"/>
        <rFont val="Arial"/>
        <family val="2"/>
      </rPr>
      <t>(drop-down list in cell)</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</si>
  <si>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</si>
  <si>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t>Travel expenses</t>
  </si>
  <si>
    <t>Disclosures cover the year to 30 June and are expected to be published by 31 July.</t>
  </si>
  <si>
    <t>Chief Executive Expense Disclosures: A Guide for Agency Staff</t>
  </si>
  <si>
    <r>
      <t xml:space="preserve">Type of expense
</t>
    </r>
    <r>
      <rPr>
        <sz val="10"/>
        <color theme="0"/>
        <rFont val="Arial"/>
        <family val="2"/>
      </rPr>
      <t>(what and for how many e.g. dinner for 5)</t>
    </r>
  </si>
  <si>
    <r>
      <t xml:space="preserve">Type of expense
</t>
    </r>
    <r>
      <rPr>
        <sz val="10"/>
        <color theme="0"/>
        <rFont val="Arial"/>
        <family val="2"/>
      </rPr>
      <t>(e.g. taxi, parking, bus)</t>
    </r>
  </si>
  <si>
    <r>
      <t xml:space="preserve">Purpose of hospitality
</t>
    </r>
    <r>
      <rPr>
        <sz val="10"/>
        <color theme="0"/>
        <rFont val="Arial"/>
        <family val="2"/>
      </rPr>
      <t xml:space="preserve">(e.g. hosting delegation from China, building relationships, team building) </t>
    </r>
  </si>
  <si>
    <t>Publishing clear and detailed disclosures is integral to building and maintaining the public's trust and confidence in the State services.</t>
  </si>
  <si>
    <t>Domestic Travel</t>
  </si>
  <si>
    <r>
      <t xml:space="preserve">Domestic Travel   </t>
    </r>
    <r>
      <rPr>
        <sz val="12"/>
        <color theme="0"/>
        <rFont val="Arial"/>
        <family val="2"/>
      </rPr>
      <t xml:space="preserve"> (within NZ, including travel to and from local airport)</t>
    </r>
  </si>
  <si>
    <t>Include items such as invitations to functions and events, event tickets, gifts from overseas counterparts and commercial organisations (including that accepted by immediate family members).</t>
  </si>
  <si>
    <t>This disclosure has not yet been approved by the Chief Executive</t>
  </si>
  <si>
    <t>Number offered</t>
  </si>
  <si>
    <t>Number accepted</t>
  </si>
  <si>
    <t>Number declined</t>
  </si>
  <si>
    <t>Chief Executive Expenses, Gifts and Benefits Disclosure - summary &amp; sign-off*</t>
  </si>
  <si>
    <t>Chief Executive**</t>
  </si>
  <si>
    <t>Other sign-off****</t>
  </si>
  <si>
    <t>**** This disclosure must be approved by the Chief Executive and another appropriate party, e.g. Board Chair, Chief Financial Officer or Audit and Risk Committee member</t>
  </si>
  <si>
    <r>
      <t xml:space="preserve">Type of expense
</t>
    </r>
    <r>
      <rPr>
        <sz val="10"/>
        <color theme="0"/>
        <rFont val="Arial"/>
        <family val="2"/>
      </rPr>
      <t>(e.g. hotel, airfares, taxis, meals &amp; for how many people)</t>
    </r>
  </si>
  <si>
    <t>Whether costs are GST exclusive or inclusive needs to be consistent on each sheet, and ideally should be consistent across all sheets. You have the option to use GST exclusive or inclusive as it may depend how you get your source information.</t>
  </si>
  <si>
    <t>Agency totals check</t>
  </si>
  <si>
    <t>Data and totals checked on all sheets</t>
  </si>
  <si>
    <t>Data and totals have not yet been checked and confirmed for any sheet</t>
  </si>
  <si>
    <t>Some data and totals have not yet been checked and confirmed</t>
  </si>
  <si>
    <t>Gifts and benefits check</t>
  </si>
  <si>
    <t>Hospitality check</t>
  </si>
  <si>
    <t>All other expenses check</t>
  </si>
  <si>
    <t>Travel checks</t>
  </si>
  <si>
    <t>This tab contains a summary of the information presented: it includes a single place to update entity information, running totals of the different types of expenses and gifts/benefits, and records the required checks and sign-offs before publication.</t>
  </si>
  <si>
    <t>Not all lines have an entry for "Cost in NZ$" and "Type of expense"</t>
  </si>
  <si>
    <t>Not all lines have an entry for "Description", "Was the gift accepted?" and "Estimated value in NZ$"</t>
  </si>
  <si>
    <t>Data and totals on this worksheet have NOT YET BEEN CHECKED AND CONFIRMED</t>
  </si>
  <si>
    <t>Data and totals on this worksheet checked and confirmed</t>
  </si>
  <si>
    <t>Check that # of 'costs' = 'type of expenses' (also "accepted/declined" for gifts &amp; benefits)</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</si>
  <si>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</si>
  <si>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r>
      <rPr>
        <sz val="11"/>
        <rFont val="Arial"/>
        <family val="2"/>
      </rPr>
      <t xml:space="preserve">The following is a summary from "Chief Executive Expense Disclosures: A Guide for Agency Staff":  </t>
    </r>
    <r>
      <rPr>
        <u/>
        <sz val="11"/>
        <color theme="10"/>
        <rFont val="Arial"/>
        <family val="2"/>
      </rPr>
      <t xml:space="preserve">http://www.ssc.govt.nz/sites/all/files/ce-expense-disclosures-guide-agency-staff-2017.docx
</t>
    </r>
    <r>
      <rPr>
        <sz val="11"/>
        <rFont val="Arial"/>
        <family val="2"/>
      </rPr>
      <t>Please read that in full first.</t>
    </r>
  </si>
  <si>
    <r>
      <rPr>
        <sz val="11"/>
        <rFont val="Arial"/>
        <family val="2"/>
      </rPr>
      <t xml:space="preserve">Provide information using this SSC Excel workbook: </t>
    </r>
    <r>
      <rPr>
        <u/>
        <sz val="11"/>
        <color theme="10"/>
        <rFont val="Arial"/>
        <family val="2"/>
      </rPr>
      <t>http://www.ssc.govt.nz/ce-expenses-disclosure</t>
    </r>
  </si>
  <si>
    <r>
      <rPr>
        <sz val="11"/>
        <rFont val="Arial"/>
        <family val="2"/>
      </rPr>
      <t xml:space="preserve">The above is a summary from "Chief Executive Expense Disclosures: A Guide for Agency Staff":  </t>
    </r>
    <r>
      <rPr>
        <u/>
        <sz val="11"/>
        <color theme="10"/>
        <rFont val="Arial"/>
        <family val="2"/>
      </rPr>
      <t xml:space="preserve">http://www.ssc.govt.nz/sites/all/files/ce-expense-disclosures-guide-agency-staff-2017.docx
</t>
    </r>
    <r>
      <rPr>
        <sz val="11"/>
        <rFont val="Arial"/>
        <family val="2"/>
      </rPr>
      <t>Please read that in full first.</t>
    </r>
  </si>
  <si>
    <r>
      <rPr>
        <sz val="11"/>
        <rFont val="Arial"/>
        <family val="2"/>
      </rPr>
      <t xml:space="preserve">If you have any questions, contact the team at </t>
    </r>
    <r>
      <rPr>
        <u/>
        <sz val="11"/>
        <color theme="10"/>
        <rFont val="Arial"/>
        <family val="2"/>
      </rPr>
      <t>ceexpenses@ssc.govt.nz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</si>
  <si>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</si>
  <si>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In the following worksheets, cells shaded light blue require input. All other cells are locked to prevent change.</t>
  </si>
  <si>
    <r>
      <t xml:space="preserve">This summary page updates automatically from the 'Travel', 'Hospitality', 'All other expenses', and 'Gifts and benefits' tabs.
</t>
    </r>
    <r>
      <rPr>
        <b/>
        <sz val="10"/>
        <rFont val="Arial"/>
        <family val="2"/>
      </rPr>
      <t xml:space="preserve">
Throughout this workbook, input cells are shaded light blue.</t>
    </r>
  </si>
  <si>
    <r>
      <t xml:space="preserve">Other comments
</t>
    </r>
    <r>
      <rPr>
        <sz val="10"/>
        <color theme="0"/>
        <rFont val="Arial"/>
        <family val="2"/>
      </rPr>
      <t>(e.g. if given to others, whom?)</t>
    </r>
  </si>
  <si>
    <t>All other expenditure incurred by the chief executive that is not travel, hospitality or gifts.
Include e.g. phone and data costs, subscriptions, membership fees, conference fees, professional development costs, books and anything else.</t>
  </si>
  <si>
    <r>
      <t xml:space="preserve">Description
</t>
    </r>
    <r>
      <rPr>
        <sz val="10"/>
        <color theme="0"/>
        <rFont val="Arial"/>
        <family val="2"/>
      </rPr>
      <t>(e.g. event tickets, etc)</t>
    </r>
  </si>
  <si>
    <t xml:space="preserve">Total hospitality expenses </t>
  </si>
  <si>
    <t xml:space="preserve">All gifts, invitations to events and other hospitality, of $50 or more in total value per year, accepted or declined by the CE from people external to the organisation are disclosed. A brief explanation of what the CE did with the gifts and benefits is supplied, which includes whether the offer was declined. </t>
  </si>
  <si>
    <t>Complete all fields. The header (organisation name, CE name and reporting period) will pre-populate once you enter it on the 'Summary and sign-off' tab.</t>
  </si>
  <si>
    <t>Ensure the disclosure is for the full reporting period. Include separate disclosures for each CE, including Acting CEs.</t>
  </si>
  <si>
    <t>Chief Executive approval****</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</si>
  <si>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</si>
  <si>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t>All hospitality expenses provided by the chief executive in the context of his/her job to anyone external to the Public Service or statutory Crown entities.</t>
  </si>
  <si>
    <t xml:space="preserve">Total other expenses </t>
  </si>
  <si>
    <t>Error - this total includes data from 'hidden' rows</t>
  </si>
  <si>
    <t>Check - there are no hidden rows with data</t>
  </si>
  <si>
    <t>Check - each entry provides sufficient information</t>
  </si>
  <si>
    <t>These checks (F53 to F61) are imperfect - they count the entries in each column and checks these totals are the same</t>
  </si>
  <si>
    <t>Text required for validation and checks - don't change, move, delete or overwrite</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</si>
  <si>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</si>
  <si>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</si>
  <si>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Cost in NZ$**</t>
  </si>
  <si>
    <r>
      <t xml:space="preserve">Purpose of travel
</t>
    </r>
    <r>
      <rPr>
        <sz val="10"/>
        <color theme="0"/>
        <rFont val="Arial"/>
        <family val="2"/>
      </rPr>
      <t>(e.g. attending XYZ conference for 3 days)***</t>
    </r>
  </si>
  <si>
    <r>
      <t xml:space="preserve">Purpose of travel
</t>
    </r>
    <r>
      <rPr>
        <sz val="10"/>
        <color theme="0"/>
        <rFont val="Arial"/>
        <family val="2"/>
      </rPr>
      <t>(e.g. visiting district office for two days...)***</t>
    </r>
  </si>
  <si>
    <r>
      <t>Purpose of travel</t>
    </r>
    <r>
      <rPr>
        <sz val="10"/>
        <color theme="0"/>
        <rFont val="Arial"/>
        <family val="2"/>
      </rPr>
      <t xml:space="preserve">
(e.g. meeting with Minister)***</t>
    </r>
  </si>
  <si>
    <t>Group expenditure relating to each overseas trip.</t>
  </si>
  <si>
    <t>*** Please include sufficient information to explain the trip and its costs including destination and duration.</t>
  </si>
  <si>
    <t xml:space="preserve">All expenses incurred by CEs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</si>
  <si>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The subtotals and totals should appear and update automatically, once you add information to the rows above. Insert more rows as you need - right click on the row number (at the left of screen) and select 'Insert' - new row will insert above.</t>
  </si>
  <si>
    <t>Subtotal - local travel</t>
  </si>
  <si>
    <t>Subtotals and totals will appear automatically once you put information in rows above.</t>
  </si>
  <si>
    <t>Subtotal - international travel</t>
  </si>
  <si>
    <t>Subtotal - domestic travel</t>
  </si>
  <si>
    <t>** Note that GST may not apply to overseas purchases.</t>
  </si>
  <si>
    <t>Insert additional rows as needed: right click on a row number (left of screen) and select Insert - this will insert a row above selected row.</t>
  </si>
  <si>
    <t>Hospitality Offered to Third Parties*</t>
  </si>
  <si>
    <t>** Any non-standard date format or date outside 1 July 2018 - 30 June 2019 will raise an alert. Check entry and select 'Yes' to accept/continue.</t>
  </si>
  <si>
    <t>* Third parties include people and organisations external to the public service or statutory Crown entities.</t>
  </si>
  <si>
    <t>Date(s)**</t>
  </si>
  <si>
    <r>
      <t xml:space="preserve">Type of expense
</t>
    </r>
    <r>
      <rPr>
        <sz val="10"/>
        <color theme="0"/>
        <rFont val="Arial"/>
        <family val="2"/>
      </rPr>
      <t>(e.g. phone and data costs, membership fees)</t>
    </r>
  </si>
  <si>
    <r>
      <t xml:space="preserve">Description
</t>
    </r>
    <r>
      <rPr>
        <sz val="10"/>
        <color theme="0"/>
        <rFont val="Arial"/>
        <family val="2"/>
      </rPr>
      <t>(e.g. event tickets, etc.)</t>
    </r>
  </si>
  <si>
    <t>Total count of gift/benefit entries:</t>
  </si>
  <si>
    <t>Mark clearly if there is no information to disclose - provide a note to this effect in the 'Date' column (column A) for each travel category (local, domestic and international).</t>
  </si>
  <si>
    <t>Mark clearly if there is no information to disclose - provide a note to this effect in the 'Date' column (column A).</t>
  </si>
  <si>
    <t>GST on values</t>
  </si>
  <si>
    <t>Office of the Privacy Commissioner</t>
  </si>
  <si>
    <t>John Edwards</t>
  </si>
  <si>
    <t>General Manager</t>
  </si>
  <si>
    <t>Sydney</t>
  </si>
  <si>
    <t>Accommodation</t>
  </si>
  <si>
    <t>Wellington</t>
  </si>
  <si>
    <t>Air Fare</t>
  </si>
  <si>
    <t>Auckland</t>
  </si>
  <si>
    <t>Practising Certificate</t>
  </si>
  <si>
    <t>Membership</t>
  </si>
  <si>
    <t>Wgtn</t>
  </si>
  <si>
    <t>Blenheim</t>
  </si>
  <si>
    <t>Taxi</t>
  </si>
  <si>
    <t>DHL Courier of documents from University of Oxford</t>
  </si>
  <si>
    <t>UK</t>
  </si>
  <si>
    <t>Taxi to Wgtn Airport</t>
  </si>
  <si>
    <t>Air Fare to Auckland</t>
  </si>
  <si>
    <t>Taxi to Wgtn Office</t>
  </si>
  <si>
    <t>Air Fare Wgtn to Auckland</t>
  </si>
  <si>
    <t>Taxi to Auck Office</t>
  </si>
  <si>
    <t>Taxi to Auck Airport</t>
  </si>
  <si>
    <t>Taxi Thorndon to Mt Cook Area</t>
  </si>
  <si>
    <t>Taxi Wgtn Airport to Home</t>
  </si>
  <si>
    <t>Taxi Mt Vict to Home</t>
  </si>
  <si>
    <t>Incidentals</t>
  </si>
  <si>
    <t>Singapore</t>
  </si>
  <si>
    <t>Meal</t>
  </si>
  <si>
    <t xml:space="preserve">Lunch </t>
  </si>
  <si>
    <t>GST Exclusive</t>
  </si>
  <si>
    <t>Parking</t>
  </si>
  <si>
    <t>Skybus</t>
  </si>
  <si>
    <t>Food</t>
  </si>
  <si>
    <t>NZ Herald Premium Content</t>
  </si>
  <si>
    <t>Air Fare Change</t>
  </si>
  <si>
    <t>Albania &amp; Sydney</t>
  </si>
  <si>
    <t>Taxi Home to Wgn Airport</t>
  </si>
  <si>
    <t>Taxi Home to Wgtn Airport</t>
  </si>
  <si>
    <t>Taxi Wgtn Airport to Vivian St</t>
  </si>
  <si>
    <t>IAPP Asia Privacy Forum</t>
  </si>
  <si>
    <t>Registration</t>
  </si>
  <si>
    <t>Hire Car</t>
  </si>
  <si>
    <t xml:space="preserve">Transport </t>
  </si>
  <si>
    <t>iphone cover</t>
  </si>
  <si>
    <t>Phone</t>
  </si>
  <si>
    <t>Ireland</t>
  </si>
  <si>
    <t>London</t>
  </si>
  <si>
    <t>eSafety Conference</t>
  </si>
  <si>
    <t>Meeting with Helen Dixon and Senior Management Committee</t>
  </si>
  <si>
    <t>ICDPPC Conference</t>
  </si>
  <si>
    <t>IAPP ANZ Summit</t>
  </si>
  <si>
    <t>Various meetings</t>
  </si>
  <si>
    <t>Air Fare Wgtn to Auck</t>
  </si>
  <si>
    <t>London,Albania,Ireland</t>
  </si>
  <si>
    <t xml:space="preserve">Albania </t>
  </si>
  <si>
    <t>Albania</t>
  </si>
  <si>
    <t>Extra Bags</t>
  </si>
  <si>
    <t>Outreach Visit</t>
  </si>
  <si>
    <t>Kaikohe</t>
  </si>
  <si>
    <t>Air Fare Wgtn to Auck/Kaikohe return</t>
  </si>
  <si>
    <t>Taxi Auck Office to Auck Airport</t>
  </si>
  <si>
    <t>Taxi - Home to Wgtn Airport</t>
  </si>
  <si>
    <t>Taxi- Auck Office to Auck Airport</t>
  </si>
  <si>
    <t>Taxi - Auck Airport to Auck Office</t>
  </si>
  <si>
    <t>Taxi - Wgtn Airport to Home</t>
  </si>
  <si>
    <t>Taxi - Auck Office to Auck Airport</t>
  </si>
  <si>
    <t>Taxi -Wgtn Office to Wgtn Airport</t>
  </si>
  <si>
    <t>Auckland office visit</t>
  </si>
  <si>
    <t>Presenting at Property Management Institute</t>
  </si>
  <si>
    <t>Data protection &amp; Privacy briefing</t>
  </si>
  <si>
    <t>Fraud &amp; Forensic Conference</t>
  </si>
  <si>
    <t>Regulatory Roundtable with Minister Faafoi</t>
  </si>
  <si>
    <t>Outreach visit</t>
  </si>
  <si>
    <t>Presentation at Marketing Law</t>
  </si>
  <si>
    <t>CAANZ Event &amp; Auck Office Visit</t>
  </si>
  <si>
    <t>Research Association - Privacy Act Briefing &amp; Auck Office Visit</t>
  </si>
  <si>
    <t>Professional development at Oxford University</t>
  </si>
  <si>
    <t>Martin Jenkins - Project Team</t>
  </si>
  <si>
    <t>Professional development</t>
  </si>
  <si>
    <t>Day Pass</t>
  </si>
  <si>
    <t>Gift</t>
  </si>
  <si>
    <t>NZ souvenir gift for overseas guest</t>
  </si>
  <si>
    <t>Shangri-La Mactan - Accommodation</t>
  </si>
  <si>
    <t>Shangri La Mactan Lobby Cebu</t>
  </si>
  <si>
    <t>APPA Conference, Philippines</t>
  </si>
  <si>
    <t>Keynote Speaker - Attorney General's Conference Fiji</t>
  </si>
  <si>
    <t>Intercontinental, Meal and incidentals</t>
  </si>
  <si>
    <t>Fiji</t>
  </si>
  <si>
    <t>Philippines</t>
  </si>
  <si>
    <t>Accommodation, Transit Lounge Singapore</t>
  </si>
  <si>
    <t>Business</t>
  </si>
  <si>
    <t>Christchurch</t>
  </si>
  <si>
    <t>Air fare</t>
  </si>
  <si>
    <t>Auckland office visit, internal meetings</t>
  </si>
  <si>
    <t>Accommodation &amp; Food</t>
  </si>
  <si>
    <t>Taxis</t>
  </si>
  <si>
    <t>Airport Parking</t>
  </si>
  <si>
    <t>Skybus airport to city</t>
  </si>
  <si>
    <t>Presentations on 10th and 11th March</t>
  </si>
  <si>
    <t>Meeting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</si>
</sst>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36"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u/>
      <sz val="11"/>
      <color rgb="FF0070C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1"/>
      <name val="Arial"/>
      <family val="2"/>
    </font>
    <font>
      <b/>
      <sz val="10"/>
      <color rgb="FFFFC000"/>
      <name val="Arial"/>
      <family val="2"/>
    </font>
  </fonts>
  <fills count="11">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8" tint="0.79998168889431442"/>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80">
    <xf numFmtId="0" fontId="0" fillId="0" borderId="0" xfId="0"/>
    <xf numFmtId="0" fontId="0" fillId="0" borderId="0" xfId="0" applyAlignment="1" applyProtection="1">
      <alignment wrapText="1"/>
      <protection locked="0"/>
    </xf>
    <xf numFmtId="0" fontId="0" fillId="0" borderId="0" xfId="0" applyFont="1" applyBorder="1" applyProtection="1">
      <protection locked="0"/>
    </xf>
    <xf numFmtId="0" fontId="0" fillId="0" borderId="0" xfId="0" applyFont="1" applyProtection="1">
      <protection locked="0"/>
    </xf>
    <xf numFmtId="0" fontId="18" fillId="2" borderId="0" xfId="0" applyFont="1" applyFill="1" applyBorder="1" applyAlignment="1" applyProtection="1">
      <alignment vertical="center" wrapText="1" readingOrder="1"/>
    </xf>
    <xf numFmtId="0" fontId="0" fillId="5" borderId="0" xfId="0" applyFill="1" applyAlignment="1" applyProtection="1">
      <alignment wrapText="1"/>
    </xf>
    <xf numFmtId="0" fontId="0" fillId="5" borderId="0" xfId="0" applyFont="1" applyFill="1" applyAlignment="1" applyProtection="1">
      <alignment wrapText="1"/>
    </xf>
    <xf numFmtId="0" fontId="18" fillId="0" borderId="0" xfId="0" applyFont="1" applyFill="1" applyBorder="1" applyAlignment="1" applyProtection="1">
      <alignment vertical="center" wrapText="1" readingOrder="1"/>
    </xf>
    <xf numFmtId="0" fontId="17" fillId="0" borderId="0" xfId="0" applyFont="1" applyFill="1" applyBorder="1" applyAlignment="1" applyProtection="1">
      <alignment vertical="center" wrapText="1" readingOrder="1"/>
    </xf>
    <xf numFmtId="0" fontId="20" fillId="7" borderId="0" xfId="0" applyFont="1" applyFill="1" applyBorder="1" applyAlignment="1" applyProtection="1">
      <alignment horizontal="left" vertical="center" wrapText="1"/>
    </xf>
    <xf numFmtId="0" fontId="21" fillId="0" borderId="0" xfId="0" applyFont="1" applyFill="1" applyBorder="1" applyAlignment="1" applyProtection="1">
      <alignment vertical="center" wrapText="1" readingOrder="1"/>
    </xf>
    <xf numFmtId="0" fontId="21" fillId="0" borderId="3" xfId="0" applyFont="1" applyFill="1" applyBorder="1" applyAlignment="1" applyProtection="1">
      <alignment vertical="center" wrapText="1" readingOrder="1"/>
    </xf>
    <xf numFmtId="0" fontId="31" fillId="0" borderId="3" xfId="0" applyFont="1" applyFill="1" applyBorder="1" applyAlignment="1" applyProtection="1">
      <alignment horizontal="left" vertical="center" wrapText="1" indent="2" readingOrder="1"/>
    </xf>
    <xf numFmtId="0" fontId="0" fillId="4" borderId="0" xfId="0" applyFill="1" applyAlignment="1" applyProtection="1"/>
    <xf numFmtId="0" fontId="0" fillId="5" borderId="0" xfId="0" applyFill="1" applyAlignment="1" applyProtection="1"/>
    <xf numFmtId="0" fontId="4" fillId="6" borderId="0" xfId="0" applyFont="1" applyFill="1" applyAlignment="1" applyProtection="1"/>
    <xf numFmtId="0" fontId="4" fillId="6" borderId="0" xfId="0" applyFont="1" applyFill="1" applyAlignment="1" applyProtection="1">
      <alignment wrapText="1"/>
    </xf>
    <xf numFmtId="0" fontId="0" fillId="0" borderId="0" xfId="0" applyProtection="1"/>
    <xf numFmtId="0" fontId="20" fillId="7" borderId="0" xfId="0" applyFont="1" applyFill="1" applyBorder="1" applyAlignment="1" applyProtection="1">
      <alignment vertical="center" wrapText="1"/>
    </xf>
    <xf numFmtId="0" fontId="26" fillId="0" borderId="0" xfId="0" applyFont="1" applyBorder="1" applyProtection="1"/>
    <xf numFmtId="166" fontId="25" fillId="0" borderId="0" xfId="0" applyNumberFormat="1" applyFont="1" applyFill="1" applyBorder="1" applyAlignment="1" applyProtection="1">
      <alignment vertical="center" wrapText="1"/>
    </xf>
    <xf numFmtId="0" fontId="19" fillId="0" borderId="0" xfId="0" applyFont="1" applyFill="1" applyBorder="1" applyAlignment="1" applyProtection="1">
      <alignment horizontal="center" vertical="center" wrapText="1"/>
    </xf>
    <xf numFmtId="0" fontId="0" fillId="0" borderId="0" xfId="0" applyFont="1" applyBorder="1" applyAlignment="1" applyProtection="1">
      <alignment wrapText="1"/>
    </xf>
    <xf numFmtId="0" fontId="4" fillId="0" borderId="0" xfId="0" applyFont="1" applyBorder="1" applyAlignment="1" applyProtection="1">
      <alignment wrapText="1"/>
    </xf>
    <xf numFmtId="0" fontId="1" fillId="0" borderId="0" xfId="0" applyFont="1" applyBorder="1" applyAlignment="1" applyProtection="1">
      <alignment wrapText="1"/>
    </xf>
    <xf numFmtId="0" fontId="0" fillId="0" borderId="0" xfId="0" applyFont="1" applyBorder="1" applyAlignment="1" applyProtection="1">
      <alignment vertical="center"/>
    </xf>
    <xf numFmtId="0" fontId="0" fillId="0" borderId="0" xfId="0" applyFont="1" applyProtection="1"/>
    <xf numFmtId="0" fontId="1" fillId="0" borderId="0" xfId="0" applyFont="1" applyFill="1" applyBorder="1" applyAlignment="1" applyProtection="1">
      <alignment wrapText="1"/>
    </xf>
    <xf numFmtId="0" fontId="0" fillId="0" borderId="0" xfId="0" applyFill="1" applyBorder="1" applyAlignment="1" applyProtection="1">
      <alignment wrapText="1"/>
    </xf>
    <xf numFmtId="0" fontId="0" fillId="0" borderId="0" xfId="0" applyBorder="1" applyAlignment="1" applyProtection="1">
      <alignment wrapText="1"/>
    </xf>
    <xf numFmtId="0" fontId="4" fillId="0" borderId="0" xfId="0" applyFont="1" applyBorder="1" applyProtection="1"/>
    <xf numFmtId="0" fontId="0" fillId="0" borderId="0" xfId="0" applyFont="1" applyFill="1" applyBorder="1" applyAlignment="1" applyProtection="1">
      <alignment vertical="center"/>
    </xf>
    <xf numFmtId="0" fontId="0" fillId="0" borderId="0" xfId="0" applyFont="1" applyFill="1" applyBorder="1" applyAlignment="1" applyProtection="1">
      <alignment wrapText="1"/>
    </xf>
    <xf numFmtId="0" fontId="0" fillId="0" borderId="0" xfId="0" applyBorder="1" applyAlignment="1" applyProtection="1">
      <alignment vertical="center"/>
    </xf>
    <xf numFmtId="0" fontId="0" fillId="0" borderId="0" xfId="0" applyBorder="1" applyAlignment="1" applyProtection="1"/>
    <xf numFmtId="0" fontId="0" fillId="0" borderId="0" xfId="0" applyFont="1" applyBorder="1" applyAlignment="1" applyProtection="1">
      <alignment horizontal="justify" vertical="center"/>
    </xf>
    <xf numFmtId="0" fontId="14" fillId="0" borderId="0" xfId="0" applyFont="1" applyBorder="1" applyAlignment="1" applyProtection="1">
      <alignment vertical="center" wrapText="1" readingOrder="1"/>
    </xf>
    <xf numFmtId="0" fontId="20" fillId="3" borderId="0" xfId="0" applyFont="1" applyFill="1" applyBorder="1" applyAlignment="1" applyProtection="1">
      <alignment vertical="center" wrapText="1"/>
    </xf>
    <xf numFmtId="0" fontId="0" fillId="0" borderId="0" xfId="0" applyFont="1" applyAlignment="1" applyProtection="1">
      <alignment vertical="center"/>
    </xf>
    <xf numFmtId="0" fontId="0" fillId="0" borderId="0" xfId="0" applyFont="1" applyFill="1" applyProtection="1"/>
    <xf numFmtId="0" fontId="0" fillId="0" borderId="0" xfId="0" applyFont="1" applyBorder="1" applyProtection="1"/>
    <xf numFmtId="0" fontId="0" fillId="0" borderId="0" xfId="0" applyBorder="1" applyAlignment="1" applyProtection="1">
      <alignment vertical="top"/>
    </xf>
    <xf numFmtId="0" fontId="0" fillId="0" borderId="0" xfId="0" applyBorder="1" applyAlignment="1" applyProtection="1">
      <alignment vertical="top" wrapText="1"/>
    </xf>
    <xf numFmtId="0" fontId="0" fillId="0" borderId="0" xfId="0" applyFont="1" applyAlignment="1" applyProtection="1">
      <alignment wrapText="1"/>
    </xf>
    <xf numFmtId="0" fontId="3" fillId="0" borderId="0" xfId="0" applyFont="1" applyFill="1" applyBorder="1" applyAlignment="1" applyProtection="1">
      <alignment wrapText="1"/>
    </xf>
    <xf numFmtId="0" fontId="0" fillId="0" borderId="0" xfId="0"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Alignment="1" applyProtection="1">
      <alignment horizontal="justify" vertical="center"/>
    </xf>
    <xf numFmtId="0" fontId="0" fillId="0" borderId="0" xfId="0" applyAlignment="1" applyProtection="1">
      <alignment wrapText="1"/>
    </xf>
    <xf numFmtId="0" fontId="2" fillId="0" borderId="0" xfId="0" applyFont="1" applyFill="1" applyBorder="1" applyAlignment="1" applyProtection="1">
      <alignment wrapText="1"/>
    </xf>
    <xf numFmtId="0" fontId="1" fillId="0" borderId="0" xfId="0" applyFont="1" applyBorder="1" applyAlignment="1" applyProtection="1">
      <alignment vertical="center" wrapText="1"/>
    </xf>
    <xf numFmtId="0" fontId="0" fillId="0" borderId="0" xfId="0" applyAlignment="1" applyProtection="1">
      <alignment vertical="center" wrapText="1"/>
    </xf>
    <xf numFmtId="0" fontId="19" fillId="3" borderId="0" xfId="0" applyFont="1" applyFill="1" applyBorder="1" applyAlignment="1" applyProtection="1">
      <alignment vertical="center" wrapText="1" readingOrder="1"/>
    </xf>
    <xf numFmtId="0" fontId="16" fillId="3" borderId="0" xfId="0" applyFont="1" applyFill="1" applyBorder="1" applyAlignment="1" applyProtection="1"/>
    <xf numFmtId="0" fontId="4" fillId="0" borderId="0" xfId="0" applyFont="1" applyFill="1" applyBorder="1" applyAlignment="1" applyProtection="1">
      <alignment wrapText="1"/>
    </xf>
    <xf numFmtId="0" fontId="0" fillId="0" borderId="0" xfId="0" applyFont="1" applyBorder="1" applyAlignment="1" applyProtection="1"/>
    <xf numFmtId="0" fontId="0" fillId="0" borderId="0" xfId="0" applyAlignment="1" applyProtection="1"/>
    <xf numFmtId="0" fontId="0" fillId="0" borderId="0" xfId="0" applyAlignment="1" applyProtection="1">
      <alignment vertical="top" wrapText="1"/>
    </xf>
    <xf numFmtId="1" fontId="21" fillId="0" borderId="5"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 fontId="17" fillId="0" borderId="0" xfId="0" applyNumberFormat="1" applyFont="1" applyFill="1" applyBorder="1" applyAlignment="1" applyProtection="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Fill="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wrapText="1"/>
    </xf>
    <xf numFmtId="0" fontId="0" fillId="5" borderId="0" xfId="0" applyFont="1" applyFill="1" applyBorder="1" applyAlignment="1" applyProtection="1"/>
    <xf numFmtId="0" fontId="0" fillId="5" borderId="0" xfId="0" applyFont="1" applyFill="1" applyBorder="1" applyAlignment="1" applyProtection="1">
      <alignment wrapText="1"/>
    </xf>
    <xf numFmtId="0" fontId="0" fillId="5" borderId="0" xfId="0" applyFill="1" applyAlignment="1" applyProtection="1">
      <alignment horizontal="left" vertical="top"/>
    </xf>
    <xf numFmtId="0" fontId="0" fillId="5" borderId="0" xfId="0" applyFont="1" applyFill="1" applyBorder="1" applyProtection="1"/>
    <xf numFmtId="0" fontId="0" fillId="4" borderId="0" xfId="0" applyFont="1" applyFill="1" applyBorder="1" applyProtection="1"/>
    <xf numFmtId="0" fontId="18" fillId="2" borderId="0" xfId="0" applyFont="1" applyFill="1" applyAlignment="1" applyProtection="1">
      <alignment horizontal="center" vertical="center"/>
    </xf>
    <xf numFmtId="0" fontId="27" fillId="0" borderId="0" xfId="0" applyFont="1" applyFill="1" applyAlignment="1" applyProtection="1">
      <alignment horizontal="center"/>
    </xf>
    <xf numFmtId="0" fontId="11" fillId="0" borderId="0" xfId="0" applyFont="1" applyAlignment="1" applyProtection="1">
      <alignment vertical="center"/>
    </xf>
    <xf numFmtId="0" fontId="19" fillId="2" borderId="0" xfId="0" applyFont="1" applyFill="1" applyAlignment="1" applyProtection="1">
      <alignment horizontal="justify" vertical="center"/>
    </xf>
    <xf numFmtId="0" fontId="7" fillId="0" borderId="0" xfId="0" applyFont="1" applyAlignment="1" applyProtection="1">
      <alignment vertical="center"/>
    </xf>
    <xf numFmtId="0" fontId="7" fillId="0" borderId="0" xfId="0" applyFont="1" applyFill="1" applyAlignment="1" applyProtection="1">
      <alignment vertical="center"/>
    </xf>
    <xf numFmtId="0" fontId="7" fillId="0" borderId="0" xfId="0" applyFont="1" applyFill="1" applyAlignment="1" applyProtection="1">
      <alignment vertical="center" wrapText="1"/>
    </xf>
    <xf numFmtId="0" fontId="11" fillId="0" borderId="0" xfId="0" applyFont="1" applyFill="1" applyAlignment="1" applyProtection="1">
      <alignment horizontal="justify" vertical="center"/>
    </xf>
    <xf numFmtId="0" fontId="7" fillId="0" borderId="0" xfId="0" applyFont="1" applyFill="1" applyAlignment="1" applyProtection="1">
      <alignment horizontal="justify" vertical="center"/>
    </xf>
    <xf numFmtId="0" fontId="19" fillId="3" borderId="0" xfId="0" applyFont="1" applyFill="1" applyAlignment="1" applyProtection="1">
      <alignment horizontal="justify" vertical="center"/>
    </xf>
    <xf numFmtId="0" fontId="11" fillId="0" borderId="0" xfId="0" applyFont="1" applyAlignment="1" applyProtection="1">
      <alignment horizontal="justify" vertical="center"/>
    </xf>
    <xf numFmtId="0" fontId="7" fillId="0" borderId="0" xfId="0" applyFont="1" applyAlignment="1" applyProtection="1">
      <alignment vertical="center" wrapText="1"/>
    </xf>
    <xf numFmtId="0" fontId="11" fillId="0" borderId="0" xfId="1" applyFont="1" applyAlignment="1" applyProtection="1">
      <alignment horizontal="justify" vertical="center"/>
    </xf>
    <xf numFmtId="0" fontId="7" fillId="0" borderId="0" xfId="0" applyFont="1" applyAlignment="1" applyProtection="1">
      <alignment horizontal="justify" vertical="center"/>
    </xf>
    <xf numFmtId="0" fontId="11" fillId="0" borderId="0" xfId="0" applyFont="1" applyAlignment="1" applyProtection="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9" borderId="0" xfId="1" applyFont="1" applyFill="1" applyAlignment="1" applyProtection="1">
      <alignment horizontal="justify" vertical="center"/>
    </xf>
    <xf numFmtId="0" fontId="11" fillId="0" borderId="0" xfId="0" applyFont="1" applyAlignment="1" applyProtection="1">
      <alignment horizontal="center" vertical="center"/>
    </xf>
    <xf numFmtId="0" fontId="0" fillId="0" borderId="0" xfId="0" applyProtection="1">
      <protection locked="0"/>
    </xf>
    <xf numFmtId="0" fontId="19" fillId="3" borderId="0" xfId="0" applyFont="1" applyFill="1" applyBorder="1" applyAlignment="1" applyProtection="1">
      <alignment vertical="center" readingOrder="1"/>
    </xf>
    <xf numFmtId="0" fontId="19" fillId="7" borderId="0" xfId="0" applyFont="1" applyFill="1" applyBorder="1" applyAlignment="1" applyProtection="1">
      <alignment horizontal="left" vertical="center" readingOrder="1"/>
    </xf>
    <xf numFmtId="166" fontId="19" fillId="7" borderId="0" xfId="0" applyNumberFormat="1" applyFont="1" applyFill="1" applyBorder="1" applyAlignment="1" applyProtection="1">
      <alignment horizontal="left" vertical="center" wrapText="1"/>
    </xf>
    <xf numFmtId="1" fontId="19" fillId="7" borderId="0" xfId="0" applyNumberFormat="1" applyFont="1" applyFill="1" applyBorder="1" applyAlignment="1" applyProtection="1">
      <alignment horizontal="center" vertical="center" wrapText="1"/>
    </xf>
    <xf numFmtId="0" fontId="33" fillId="0" borderId="0" xfId="0" applyFont="1" applyBorder="1" applyProtection="1"/>
    <xf numFmtId="166" fontId="19" fillId="8" borderId="0" xfId="0" applyNumberFormat="1" applyFont="1" applyFill="1" applyBorder="1" applyAlignment="1" applyProtection="1">
      <alignment horizontal="left" vertical="center" wrapText="1"/>
    </xf>
    <xf numFmtId="1" fontId="19" fillId="8" borderId="0" xfId="0" applyNumberFormat="1" applyFont="1" applyFill="1" applyBorder="1" applyAlignment="1" applyProtection="1">
      <alignment horizontal="center" vertical="center" wrapText="1"/>
    </xf>
    <xf numFmtId="164" fontId="0" fillId="0" borderId="0" xfId="0" applyNumberFormat="1" applyBorder="1" applyAlignment="1" applyProtection="1">
      <alignment wrapText="1"/>
    </xf>
    <xf numFmtId="164" fontId="19" fillId="3" borderId="0" xfId="0" applyNumberFormat="1" applyFont="1" applyFill="1" applyBorder="1" applyAlignment="1" applyProtection="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1" fillId="0" borderId="4" xfId="2" applyNumberFormat="1" applyFont="1" applyFill="1" applyBorder="1" applyAlignment="1" applyProtection="1">
      <alignment vertical="center" wrapText="1" readingOrder="1"/>
    </xf>
    <xf numFmtId="164" fontId="19" fillId="3" borderId="0" xfId="0" applyNumberFormat="1" applyFont="1" applyFill="1" applyBorder="1" applyAlignment="1" applyProtection="1">
      <alignment vertical="center" wrapText="1" readingOrder="1"/>
    </xf>
    <xf numFmtId="0" fontId="0" fillId="4" borderId="0" xfId="0" applyFill="1" applyAlignment="1" applyProtection="1">
      <alignment wrapText="1"/>
    </xf>
    <xf numFmtId="0" fontId="0" fillId="4" borderId="0" xfId="0" applyFill="1" applyBorder="1" applyAlignment="1" applyProtection="1"/>
    <xf numFmtId="0" fontId="6" fillId="4" borderId="0" xfId="0" applyFont="1" applyFill="1" applyBorder="1" applyAlignment="1" applyProtection="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2" fillId="0" borderId="5" xfId="2" applyNumberFormat="1" applyFont="1" applyFill="1" applyBorder="1" applyAlignment="1" applyProtection="1">
      <alignment horizontal="center" vertical="center" wrapText="1" readingOrder="1"/>
    </xf>
    <xf numFmtId="167" fontId="15" fillId="10" borderId="3" xfId="0" applyNumberFormat="1" applyFont="1" applyFill="1" applyBorder="1" applyAlignment="1" applyProtection="1">
      <alignment vertical="center" wrapText="1"/>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protection locked="0"/>
    </xf>
    <xf numFmtId="0" fontId="34" fillId="10" borderId="7" xfId="0" applyFont="1" applyFill="1" applyBorder="1" applyAlignment="1" applyProtection="1">
      <alignment horizontal="center" vertical="center" wrapText="1"/>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4" xfId="0" applyFont="1" applyFill="1" applyBorder="1" applyAlignment="1" applyProtection="1">
      <alignment horizontal="left" vertical="center" wrapText="1"/>
      <protection locked="0"/>
    </xf>
    <xf numFmtId="0" fontId="0" fillId="10" borderId="5" xfId="0" applyFont="1" applyFill="1" applyBorder="1" applyAlignment="1" applyProtection="1">
      <alignment horizontal="left" vertical="center" wrapText="1"/>
      <protection locked="0"/>
    </xf>
    <xf numFmtId="0" fontId="20" fillId="0" borderId="0" xfId="0" applyFont="1" applyFill="1" applyAlignment="1" applyProtection="1">
      <alignment horizontal="center" wrapText="1"/>
    </xf>
    <xf numFmtId="0" fontId="15" fillId="10" borderId="4" xfId="0" applyNumberFormat="1" applyFont="1" applyFill="1" applyBorder="1" applyAlignment="1" applyProtection="1">
      <alignment horizontal="left" vertical="center" wrapText="1"/>
      <protection locked="0"/>
    </xf>
    <xf numFmtId="0" fontId="35" fillId="3" borderId="0" xfId="0" applyFont="1" applyFill="1" applyBorder="1" applyAlignment="1" applyProtection="1">
      <alignment horizontal="center" vertical="center" readingOrder="1"/>
    </xf>
    <xf numFmtId="167" fontId="15" fillId="10" borderId="8" xfId="0" applyNumberFormat="1" applyFont="1" applyFill="1" applyBorder="1" applyAlignment="1" applyProtection="1">
      <alignment vertical="center" wrapText="1"/>
      <protection locked="0"/>
    </xf>
    <xf numFmtId="164" fontId="15" fillId="10" borderId="9" xfId="0" applyNumberFormat="1" applyFont="1" applyFill="1" applyBorder="1" applyAlignment="1" applyProtection="1">
      <alignment vertical="center" wrapText="1"/>
      <protection locked="0"/>
    </xf>
    <xf numFmtId="0" fontId="15" fillId="10" borderId="9" xfId="0" applyFont="1" applyFill="1" applyBorder="1" applyAlignment="1" applyProtection="1">
      <alignment vertical="center" wrapText="1"/>
      <protection locked="0"/>
    </xf>
    <xf numFmtId="0" fontId="15" fillId="10" borderId="10" xfId="0" applyFont="1" applyFill="1" applyBorder="1" applyAlignment="1" applyProtection="1">
      <alignment vertical="center" wrapText="1"/>
      <protection locked="0"/>
    </xf>
    <xf numFmtId="0" fontId="20" fillId="3" borderId="0" xfId="0" applyFont="1" applyFill="1" applyBorder="1" applyAlignment="1" applyProtection="1">
      <alignment vertical="center"/>
    </xf>
    <xf numFmtId="164" fontId="20" fillId="3" borderId="0" xfId="0" applyNumberFormat="1" applyFont="1" applyFill="1" applyBorder="1" applyAlignment="1" applyProtection="1">
      <alignment vertical="center"/>
    </xf>
    <xf numFmtId="0" fontId="35" fillId="3" borderId="0" xfId="0" applyFont="1" applyFill="1" applyBorder="1" applyAlignment="1" applyProtection="1">
      <alignment horizontal="center" vertical="center" wrapText="1"/>
    </xf>
    <xf numFmtId="166" fontId="35" fillId="7" borderId="0" xfId="0" applyNumberFormat="1" applyFont="1" applyFill="1" applyBorder="1" applyAlignment="1" applyProtection="1">
      <alignment horizontal="center" vertical="center" wrapText="1"/>
    </xf>
    <xf numFmtId="0" fontId="4" fillId="4" borderId="0" xfId="0" applyFont="1" applyFill="1" applyBorder="1" applyAlignment="1" applyProtection="1">
      <alignment wrapText="1"/>
    </xf>
    <xf numFmtId="0" fontId="4" fillId="5" borderId="0" xfId="0" applyFont="1" applyFill="1" applyAlignment="1" applyProtection="1">
      <alignment wrapText="1"/>
    </xf>
    <xf numFmtId="1" fontId="0" fillId="5" borderId="0" xfId="0" applyNumberFormat="1" applyFont="1" applyFill="1" applyBorder="1" applyAlignment="1" applyProtection="1">
      <alignment horizontal="center"/>
    </xf>
    <xf numFmtId="0" fontId="0" fillId="5" borderId="0" xfId="0" applyFont="1" applyFill="1" applyBorder="1" applyAlignment="1" applyProtection="1">
      <alignment horizontal="center"/>
    </xf>
    <xf numFmtId="1" fontId="0" fillId="4" borderId="0"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4" fillId="4" borderId="0" xfId="0" applyFont="1" applyFill="1" applyAlignment="1" applyProtection="1"/>
    <xf numFmtId="0" fontId="4" fillId="4" borderId="0" xfId="0" applyFont="1" applyFill="1" applyAlignment="1" applyProtection="1">
      <alignment wrapText="1"/>
    </xf>
    <xf numFmtId="2" fontId="0" fillId="4" borderId="0" xfId="0" applyNumberFormat="1" applyFont="1" applyFill="1" applyAlignment="1" applyProtection="1">
      <alignment vertical="top"/>
    </xf>
    <xf numFmtId="0" fontId="4" fillId="5" borderId="0" xfId="0" applyFont="1" applyFill="1" applyBorder="1" applyAlignment="1" applyProtection="1">
      <alignment wrapText="1"/>
    </xf>
    <xf numFmtId="0" fontId="0" fillId="4" borderId="0" xfId="0" applyFont="1" applyFill="1" applyAlignment="1" applyProtection="1">
      <alignment horizontal="left" vertical="top" wrapText="1"/>
    </xf>
    <xf numFmtId="0" fontId="0" fillId="5" borderId="0" xfId="0" applyFont="1" applyFill="1" applyAlignment="1" applyProtection="1">
      <alignment horizontal="left" vertical="top" wrapText="1"/>
    </xf>
    <xf numFmtId="0" fontId="4" fillId="5" borderId="0" xfId="0" applyFont="1" applyFill="1" applyAlignment="1" applyProtection="1">
      <alignment horizontal="center" vertical="top"/>
    </xf>
    <xf numFmtId="1" fontId="4" fillId="5" borderId="0" xfId="0" applyNumberFormat="1" applyFont="1" applyFill="1" applyBorder="1" applyAlignment="1" applyProtection="1">
      <alignment horizontal="center"/>
    </xf>
    <xf numFmtId="0" fontId="4" fillId="4" borderId="0" xfId="0" applyFont="1" applyFill="1" applyBorder="1" applyAlignment="1" applyProtection="1">
      <alignment horizontal="center" wrapText="1"/>
    </xf>
    <xf numFmtId="0" fontId="4" fillId="5" borderId="0" xfId="0" applyFont="1" applyFill="1" applyAlignment="1" applyProtection="1">
      <alignment horizontal="center" wrapText="1"/>
    </xf>
    <xf numFmtId="0" fontId="18" fillId="3" borderId="0" xfId="0" applyFont="1" applyFill="1" applyBorder="1" applyAlignment="1" applyProtection="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Border="1" applyAlignment="1" applyProtection="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Fill="1" applyBorder="1" applyAlignment="1" applyProtection="1">
      <alignment wrapText="1"/>
    </xf>
    <xf numFmtId="0" fontId="16" fillId="0" borderId="0" xfId="0" applyFont="1" applyProtection="1"/>
    <xf numFmtId="0" fontId="12" fillId="9" borderId="0" xfId="1" applyFont="1" applyFill="1" applyAlignment="1" applyProtection="1">
      <alignment vertical="center" wrapText="1"/>
    </xf>
    <xf numFmtId="167" fontId="15" fillId="10" borderId="0" xfId="0" applyNumberFormat="1" applyFont="1" applyFill="1" applyBorder="1" applyAlignment="1" applyProtection="1">
      <alignment vertical="center" wrapText="1"/>
      <protection locked="0"/>
    </xf>
    <xf numFmtId="164" fontId="15" fillId="10" borderId="0" xfId="0" applyNumberFormat="1" applyFont="1" applyFill="1" applyBorder="1" applyAlignment="1" applyProtection="1">
      <alignment vertical="center" wrapText="1"/>
      <protection locked="0"/>
    </xf>
    <xf numFmtId="0" fontId="0" fillId="10" borderId="0" xfId="0" applyFont="1" applyFill="1" applyBorder="1" applyAlignment="1" applyProtection="1">
      <alignment vertical="center" wrapText="1"/>
      <protection locked="0"/>
    </xf>
    <xf numFmtId="0" fontId="15" fillId="0" borderId="0" xfId="0" applyFont="1" applyFill="1" applyBorder="1" applyAlignment="1" applyProtection="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pplyProtection="1">
      <alignment horizontal="left" vertical="center"/>
    </xf>
    <xf numFmtId="0" fontId="22" fillId="2" borderId="0" xfId="0" applyFont="1" applyFill="1" applyBorder="1" applyAlignment="1" applyProtection="1">
      <alignment horizontal="center" vertical="center"/>
    </xf>
    <xf numFmtId="0" fontId="13" fillId="10" borderId="2" xfId="0" applyFont="1" applyFill="1" applyBorder="1" applyAlignment="1" applyProtection="1">
      <alignment horizontal="left" vertical="center" wrapText="1" readingOrder="1"/>
      <protection locked="0"/>
    </xf>
    <xf numFmtId="167" fontId="1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pplyProtection="1">
      <alignment horizontal="left" vertical="center" wrapText="1" readingOrder="1"/>
    </xf>
    <xf numFmtId="0" fontId="35" fillId="3" borderId="0" xfId="0"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readingOrder="1"/>
    </xf>
    <xf numFmtId="0" fontId="3" fillId="0" borderId="1" xfId="0" applyFont="1" applyFill="1" applyBorder="1" applyAlignment="1" applyProtection="1">
      <alignment horizontal="center" vertical="center" wrapText="1" readingOrder="1"/>
    </xf>
    <xf numFmtId="0" fontId="3" fillId="0" borderId="0" xfId="0" applyFont="1" applyFill="1" applyBorder="1" applyAlignment="1" applyProtection="1">
      <alignment horizontal="center" vertical="center" wrapText="1" readingOrder="1"/>
    </xf>
    <xf numFmtId="0" fontId="5" fillId="0" borderId="1"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readingOrder="1"/>
    </xf>
    <xf numFmtId="0" fontId="20" fillId="3" borderId="0"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xf>
    <xf numFmtId="0" fontId="35" fillId="7" borderId="0" xfId="0" applyFont="1" applyFill="1" applyBorder="1" applyAlignment="1" applyProtection="1">
      <alignment horizontal="center" vertical="center" wrapText="1"/>
    </xf>
  </cellXfs>
  <cellStyles count="3">
    <cellStyle name="Currency" xfId="2" builtinId="4"/>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FF9900"/>
      <color rgb="FF006600"/>
      <color rgb="FF008000"/>
      <color rgb="FF99FF99"/>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data.govt.nz/toolkit/how-do-i-add-or-update-our-chief-executive-expenses/" TargetMode="External"/><Relationship Id="rId3" Type="http://schemas.openxmlformats.org/officeDocument/2006/relationships/hyperlink" Target="mailto:ceexpenses@ssc.govt.nz" TargetMode="External"/><Relationship Id="rId7" Type="http://schemas.openxmlformats.org/officeDocument/2006/relationships/hyperlink" Target="http://www.ssc.govt.nz/sites/all/files/ce-expense-disclosures-guide-agency-staff-2017.docx" TargetMode="External"/><Relationship Id="rId2" Type="http://schemas.openxmlformats.org/officeDocument/2006/relationships/hyperlink" Target="http://www.ssc.govt.nz/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www.ssc.govt.nz/sites/all/files/ce-expense-disclosures-guide-agency-staff-2017.docx" TargetMode="External"/><Relationship Id="rId11" Type="http://schemas.openxmlformats.org/officeDocument/2006/relationships/comments" Target="../comments1.xml"/><Relationship Id="rId5" Type="http://schemas.openxmlformats.org/officeDocument/2006/relationships/hyperlink" Target="http://www.ssc.govt.nz/ce-expenses-disclosure" TargetMode="External"/><Relationship Id="rId10" Type="http://schemas.openxmlformats.org/officeDocument/2006/relationships/vmlDrawing" Target="../drawings/vmlDrawing1.vml"/><Relationship Id="rId4" Type="http://schemas.openxmlformats.org/officeDocument/2006/relationships/hyperlink" Target="mailto:info@data.govt.nz"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B61"/>
  <sheetViews>
    <sheetView topLeftCell="A10" zoomScale="85" zoomScaleNormal="85" workbookViewId="0"/>
  </sheetViews>
  <sheetFormatPr defaultColWidth="0" defaultRowHeight="14.25" zeroHeight="1" x14ac:dyDescent="0.2"/>
  <cols>
    <col min="1" max="1" width="219.28515625" style="72" customWidth="1"/>
    <col min="2" max="2" width="33.28515625" style="71" customWidth="1"/>
    <col min="3" max="16384" width="8.7109375" style="17" hidden="1"/>
  </cols>
  <sheetData>
    <row r="1" spans="1:2" ht="23.25" customHeight="1" x14ac:dyDescent="0.2">
      <c r="A1" s="70" t="s">
        <v>86</v>
      </c>
    </row>
    <row r="2" spans="1:2" ht="33" customHeight="1" x14ac:dyDescent="0.2">
      <c r="A2" s="155" t="s">
        <v>119</v>
      </c>
    </row>
    <row r="3" spans="1:2" ht="17.25" customHeight="1" x14ac:dyDescent="0.2"/>
    <row r="4" spans="1:2" ht="23.25" customHeight="1" x14ac:dyDescent="0.2">
      <c r="A4" s="115" t="s">
        <v>124</v>
      </c>
    </row>
    <row r="5" spans="1:2" ht="17.25" customHeight="1" x14ac:dyDescent="0.2"/>
    <row r="6" spans="1:2" ht="23.25" customHeight="1" x14ac:dyDescent="0.2">
      <c r="A6" s="73" t="s">
        <v>14</v>
      </c>
    </row>
    <row r="7" spans="1:2" ht="17.25" customHeight="1" x14ac:dyDescent="0.2">
      <c r="A7" s="74" t="s">
        <v>16</v>
      </c>
    </row>
    <row r="8" spans="1:2" ht="17.25" customHeight="1" x14ac:dyDescent="0.2">
      <c r="A8" s="75" t="s">
        <v>90</v>
      </c>
    </row>
    <row r="9" spans="1:2" ht="17.25" customHeight="1" x14ac:dyDescent="0.2">
      <c r="A9" s="75"/>
    </row>
    <row r="10" spans="1:2" ht="23.25" customHeight="1" x14ac:dyDescent="0.2">
      <c r="A10" s="73" t="s">
        <v>17</v>
      </c>
      <c r="B10" s="121" t="s">
        <v>128</v>
      </c>
    </row>
    <row r="11" spans="1:2" ht="17.25" customHeight="1" x14ac:dyDescent="0.2">
      <c r="A11" s="76" t="s">
        <v>27</v>
      </c>
    </row>
    <row r="12" spans="1:2" ht="17.25" customHeight="1" x14ac:dyDescent="0.2">
      <c r="A12" s="75" t="s">
        <v>18</v>
      </c>
    </row>
    <row r="13" spans="1:2" ht="17.25" customHeight="1" x14ac:dyDescent="0.2">
      <c r="A13" s="75" t="s">
        <v>19</v>
      </c>
    </row>
    <row r="14" spans="1:2" ht="17.25" customHeight="1" x14ac:dyDescent="0.2">
      <c r="A14" s="77" t="s">
        <v>20</v>
      </c>
    </row>
    <row r="15" spans="1:2" ht="17.25" customHeight="1" x14ac:dyDescent="0.2">
      <c r="A15" s="75" t="s">
        <v>21</v>
      </c>
    </row>
    <row r="16" spans="1:2" ht="17.25" customHeight="1" x14ac:dyDescent="0.2">
      <c r="A16" s="75"/>
    </row>
    <row r="17" spans="1:1" ht="23.25" customHeight="1" x14ac:dyDescent="0.2">
      <c r="A17" s="73" t="s">
        <v>22</v>
      </c>
    </row>
    <row r="18" spans="1:1" ht="17.25" customHeight="1" x14ac:dyDescent="0.2">
      <c r="A18" s="77" t="s">
        <v>10</v>
      </c>
    </row>
    <row r="19" spans="1:1" ht="17.25" customHeight="1" x14ac:dyDescent="0.2">
      <c r="A19" s="77" t="s">
        <v>26</v>
      </c>
    </row>
    <row r="20" spans="1:1" ht="17.25" customHeight="1" x14ac:dyDescent="0.2">
      <c r="A20" s="106" t="s">
        <v>118</v>
      </c>
    </row>
    <row r="21" spans="1:1" ht="17.25" customHeight="1" x14ac:dyDescent="0.2">
      <c r="A21" s="78"/>
    </row>
    <row r="22" spans="1:1" ht="23.25" customHeight="1" x14ac:dyDescent="0.2">
      <c r="A22" s="73" t="s">
        <v>11</v>
      </c>
    </row>
    <row r="23" spans="1:1" ht="17.25" customHeight="1" x14ac:dyDescent="0.2">
      <c r="A23" s="78" t="s">
        <v>85</v>
      </c>
    </row>
    <row r="24" spans="1:1" ht="17.25" customHeight="1" x14ac:dyDescent="0.2">
      <c r="A24" s="78"/>
    </row>
    <row r="25" spans="1:1" ht="23.25" customHeight="1" x14ac:dyDescent="0.2">
      <c r="A25" s="73" t="s">
        <v>54</v>
      </c>
    </row>
    <row r="26" spans="1:1" ht="17.25" customHeight="1" x14ac:dyDescent="0.2">
      <c r="A26" s="79" t="s">
        <v>60</v>
      </c>
    </row>
    <row r="27" spans="1:1" ht="32.25" customHeight="1" x14ac:dyDescent="0.2">
      <c r="A27" s="77" t="s">
        <v>112</v>
      </c>
    </row>
    <row r="28" spans="1:1" ht="17.25" customHeight="1" x14ac:dyDescent="0.2">
      <c r="A28" s="79" t="s">
        <v>55</v>
      </c>
    </row>
    <row r="29" spans="1:1" ht="32.25" customHeight="1" x14ac:dyDescent="0.2">
      <c r="A29" s="77" t="s">
        <v>150</v>
      </c>
    </row>
    <row r="30" spans="1:1" ht="17.25" customHeight="1" x14ac:dyDescent="0.2">
      <c r="A30" s="79" t="s">
        <v>12</v>
      </c>
    </row>
    <row r="31" spans="1:1" ht="17.25" customHeight="1" x14ac:dyDescent="0.2">
      <c r="A31" s="77" t="s">
        <v>56</v>
      </c>
    </row>
    <row r="32" spans="1:1" ht="17.25" customHeight="1" x14ac:dyDescent="0.2">
      <c r="A32" s="79" t="s">
        <v>57</v>
      </c>
    </row>
    <row r="33" spans="1:1" ht="32.25" customHeight="1" x14ac:dyDescent="0.2">
      <c r="A33" s="80" t="s">
        <v>58</v>
      </c>
    </row>
    <row r="34" spans="1:1" ht="32.25" customHeight="1" x14ac:dyDescent="0.2">
      <c r="A34" s="81" t="s">
        <v>23</v>
      </c>
    </row>
    <row r="35" spans="1:1" ht="17.25" customHeight="1" x14ac:dyDescent="0.2">
      <c r="A35" s="79" t="s">
        <v>47</v>
      </c>
    </row>
    <row r="36" spans="1:1" ht="32.25" customHeight="1" x14ac:dyDescent="0.2">
      <c r="A36" s="77" t="s">
        <v>130</v>
      </c>
    </row>
    <row r="37" spans="1:1" ht="32.25" customHeight="1" x14ac:dyDescent="0.2">
      <c r="A37" s="80" t="s">
        <v>25</v>
      </c>
    </row>
    <row r="38" spans="1:1" ht="32.25" customHeight="1" x14ac:dyDescent="0.2">
      <c r="A38" s="77" t="s">
        <v>61</v>
      </c>
    </row>
    <row r="39" spans="1:1" ht="17.25" customHeight="1" x14ac:dyDescent="0.2">
      <c r="A39" s="81"/>
    </row>
    <row r="40" spans="1:1" ht="22.5" customHeight="1" x14ac:dyDescent="0.2">
      <c r="A40" s="73" t="s">
        <v>5</v>
      </c>
    </row>
    <row r="41" spans="1:1" ht="17.25" customHeight="1" x14ac:dyDescent="0.2">
      <c r="A41" s="86" t="s">
        <v>120</v>
      </c>
    </row>
    <row r="42" spans="1:1" ht="17.25" customHeight="1" x14ac:dyDescent="0.2">
      <c r="A42" s="82" t="s">
        <v>68</v>
      </c>
    </row>
    <row r="43" spans="1:1" ht="17.25" customHeight="1" x14ac:dyDescent="0.2">
      <c r="A43" s="83" t="s">
        <v>131</v>
      </c>
    </row>
    <row r="44" spans="1:1" ht="32.25" customHeight="1" x14ac:dyDescent="0.2">
      <c r="A44" s="83" t="s">
        <v>103</v>
      </c>
    </row>
    <row r="45" spans="1:1" ht="32.25" customHeight="1" x14ac:dyDescent="0.2">
      <c r="A45" s="83" t="s">
        <v>69</v>
      </c>
    </row>
    <row r="46" spans="1:1" ht="17.25" customHeight="1" x14ac:dyDescent="0.2">
      <c r="A46" s="84" t="s">
        <v>132</v>
      </c>
    </row>
    <row r="47" spans="1:1" ht="32.25" customHeight="1" x14ac:dyDescent="0.2">
      <c r="A47" s="80" t="s">
        <v>70</v>
      </c>
    </row>
    <row r="48" spans="1:1" ht="32.25" customHeight="1" x14ac:dyDescent="0.2">
      <c r="A48" s="80" t="s">
        <v>62</v>
      </c>
    </row>
    <row r="49" spans="1:1" ht="32.25" customHeight="1" x14ac:dyDescent="0.2">
      <c r="A49" s="83" t="s">
        <v>151</v>
      </c>
    </row>
    <row r="50" spans="1:1" ht="17.25" customHeight="1" x14ac:dyDescent="0.2">
      <c r="A50" s="83" t="s">
        <v>71</v>
      </c>
    </row>
    <row r="51" spans="1:1" ht="17.25" customHeight="1" x14ac:dyDescent="0.2">
      <c r="A51" s="83" t="s">
        <v>24</v>
      </c>
    </row>
    <row r="52" spans="1:1" ht="17.25" customHeight="1" x14ac:dyDescent="0.2">
      <c r="A52" s="83"/>
    </row>
    <row r="53" spans="1:1" ht="22.5" customHeight="1" x14ac:dyDescent="0.2">
      <c r="A53" s="73" t="s">
        <v>59</v>
      </c>
    </row>
    <row r="54" spans="1:1" ht="32.25" customHeight="1" x14ac:dyDescent="0.2">
      <c r="A54" s="155" t="s">
        <v>121</v>
      </c>
    </row>
    <row r="55" spans="1:1" ht="17.25" customHeight="1" x14ac:dyDescent="0.2">
      <c r="A55" s="85" t="s">
        <v>122</v>
      </c>
    </row>
    <row r="56" spans="1:1" ht="17.25" customHeight="1" x14ac:dyDescent="0.2">
      <c r="A56" s="86" t="s">
        <v>75</v>
      </c>
    </row>
    <row r="57" spans="1:1" ht="17.25" customHeight="1" x14ac:dyDescent="0.2">
      <c r="A57" s="106" t="s">
        <v>123</v>
      </c>
    </row>
    <row r="58" spans="1:1" ht="17.25" customHeight="1" x14ac:dyDescent="0.2">
      <c r="A58" s="87" t="s">
        <v>74</v>
      </c>
    </row>
    <row r="59" spans="1:1" x14ac:dyDescent="0.2"/>
    <row r="60" spans="1:1" hidden="1" x14ac:dyDescent="0.2"/>
    <row r="61" spans="1:1" hidden="1" x14ac:dyDescent="0.2">
      <c r="A61" s="88"/>
    </row>
  </sheetData>
  <sheetProtection sheet="1" objects="1" scenarios="1"/>
  <hyperlinks>
    <hyperlink ref="A20" r:id="rId1" xr:uid="{00000000-0004-0000-0000-000000000000}"/>
    <hyperlink ref="A41" r:id="rId2" xr:uid="{00000000-0004-0000-0000-000001000000}"/>
    <hyperlink ref="A55" r:id="rId3" xr:uid="{00000000-0004-0000-0000-000002000000}"/>
    <hyperlink ref="A56" r:id="rId4" display="mailto:info@data.govt.nz" xr:uid="{00000000-0004-0000-0000-000003000000}"/>
    <hyperlink ref="A58" r:id="rId5" display="http://www.ssc.govt.nz/ce-expenses-disclosure" xr:uid="{00000000-0004-0000-0000-000004000000}"/>
    <hyperlink ref="A2" r:id="rId6" display="http://www.ssc.govt.nz/sites/all/files/ce-expense-disclosures-guide-agency-staff-2017.docx" xr:uid="{00000000-0004-0000-0000-000005000000}"/>
    <hyperlink ref="A54" r:id="rId7" display="http://www.ssc.govt.nz/sites/all/files/ce-expense-disclosures-guide-agency-staff-2017.docx" xr:uid="{00000000-0004-0000-0000-000006000000}"/>
    <hyperlink ref="A57" r:id="rId8" display="They are posted on agency websites and linked to www.data.govt.nz. See: https://www.data.govt.nz/toolkit/how-do-i-add-or-update-our-chief-executive-expenses/" xr:uid="{00000000-0004-0000-0000-000007000000}"/>
  </hyperlinks>
  <pageMargins left="0.70866141732283472" right="0.70866141732283472" top="0.74803149606299213" bottom="0.74803149606299213" header="0.31496062992125984" footer="0.31496062992125984"/>
  <pageSetup paperSize="8" orientation="landscape" r:id="rId9"/>
  <headerFooter>
    <oddFooter>&amp;LCE Expense Disclosure Workbook 2018&amp;RWorksheet - Guidance</oddFooter>
  </headerFooter>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76"/>
  <sheetViews>
    <sheetView topLeftCell="A19" zoomScaleNormal="100" workbookViewId="0">
      <selection activeCell="B11" sqref="B11"/>
    </sheetView>
  </sheetViews>
  <sheetFormatPr defaultColWidth="0" defaultRowHeight="12.75" zeroHeight="1" x14ac:dyDescent="0.2"/>
  <cols>
    <col min="1" max="1" width="35.7109375" style="17" customWidth="1"/>
    <col min="2" max="2" width="21.5703125" style="17" customWidth="1"/>
    <col min="3" max="3" width="33.5703125" style="17" customWidth="1"/>
    <col min="4" max="4" width="4.42578125" style="17" customWidth="1"/>
    <col min="5" max="5" width="29" style="17" customWidth="1"/>
    <col min="6" max="6" width="19" style="17" customWidth="1"/>
    <col min="7" max="7" width="42" style="17" customWidth="1"/>
    <col min="8" max="11" width="9.140625" style="17" hidden="1" customWidth="1"/>
    <col min="12" max="16384" width="9.140625" style="17" hidden="1"/>
  </cols>
  <sheetData>
    <row r="1" spans="1:11" ht="26.25" customHeight="1" x14ac:dyDescent="0.2">
      <c r="A1" s="162" t="s">
        <v>98</v>
      </c>
      <c r="B1" s="162"/>
      <c r="C1" s="162"/>
      <c r="D1" s="162"/>
      <c r="E1" s="162"/>
      <c r="F1" s="162"/>
      <c r="G1" s="48"/>
      <c r="H1" s="48"/>
      <c r="I1" s="48"/>
      <c r="J1" s="48"/>
      <c r="K1" s="48"/>
    </row>
    <row r="2" spans="1:11" ht="21" customHeight="1" x14ac:dyDescent="0.2">
      <c r="A2" s="4" t="s">
        <v>2</v>
      </c>
      <c r="B2" s="163" t="s">
        <v>168</v>
      </c>
      <c r="C2" s="163"/>
      <c r="D2" s="163"/>
      <c r="E2" s="163"/>
      <c r="F2" s="163"/>
      <c r="G2" s="48"/>
      <c r="H2" s="48"/>
      <c r="I2" s="48"/>
      <c r="J2" s="48"/>
      <c r="K2" s="48"/>
    </row>
    <row r="3" spans="1:11" ht="21" customHeight="1" x14ac:dyDescent="0.2">
      <c r="A3" s="4" t="s">
        <v>99</v>
      </c>
      <c r="B3" s="163" t="s">
        <v>169</v>
      </c>
      <c r="C3" s="163"/>
      <c r="D3" s="163"/>
      <c r="E3" s="163"/>
      <c r="F3" s="163"/>
      <c r="G3" s="48"/>
      <c r="H3" s="48"/>
      <c r="I3" s="48"/>
      <c r="J3" s="48"/>
      <c r="K3" s="48"/>
    </row>
    <row r="4" spans="1:11" ht="21" customHeight="1" x14ac:dyDescent="0.2">
      <c r="A4" s="4" t="s">
        <v>79</v>
      </c>
      <c r="B4" s="164">
        <v>43647</v>
      </c>
      <c r="C4" s="164"/>
      <c r="D4" s="164"/>
      <c r="E4" s="164"/>
      <c r="F4" s="164"/>
      <c r="G4" s="48"/>
      <c r="H4" s="48"/>
      <c r="I4" s="48"/>
      <c r="J4" s="48"/>
      <c r="K4" s="48"/>
    </row>
    <row r="5" spans="1:11" ht="21" customHeight="1" x14ac:dyDescent="0.2">
      <c r="A5" s="4" t="s">
        <v>80</v>
      </c>
      <c r="B5" s="164">
        <v>44012</v>
      </c>
      <c r="C5" s="164"/>
      <c r="D5" s="164"/>
      <c r="E5" s="164"/>
      <c r="F5" s="164"/>
      <c r="G5" s="48"/>
      <c r="H5" s="48"/>
      <c r="I5" s="48"/>
      <c r="J5" s="48"/>
      <c r="K5" s="48"/>
    </row>
    <row r="6" spans="1:11" ht="21" customHeight="1" x14ac:dyDescent="0.2">
      <c r="A6" s="4" t="s">
        <v>104</v>
      </c>
      <c r="B6" s="161" t="str">
        <f>IF(AND(Travel!B7&lt;&gt;A30,Hospitality!B7&lt;&gt;A30,'All other expenses'!B7&lt;&gt;A30,'Gifts and benefits'!B7&lt;&gt;A30),A31,IF(AND(Travel!B7=A30,Hospitality!B7=A30,'All other expenses'!B7=A30,'Gifts and benefits'!B7=A30),A33,A32))</f>
        <v>Data and totals checked on all sheets</v>
      </c>
      <c r="C6" s="161"/>
      <c r="D6" s="161"/>
      <c r="E6" s="161"/>
      <c r="F6" s="161"/>
      <c r="G6" s="36"/>
      <c r="H6" s="48"/>
      <c r="I6" s="48"/>
      <c r="J6" s="48"/>
      <c r="K6" s="48"/>
    </row>
    <row r="7" spans="1:11" ht="21" customHeight="1" x14ac:dyDescent="0.2">
      <c r="A7" s="4" t="s">
        <v>133</v>
      </c>
      <c r="B7" s="160" t="s">
        <v>63</v>
      </c>
      <c r="C7" s="160"/>
      <c r="D7" s="160"/>
      <c r="E7" s="160"/>
      <c r="F7" s="160"/>
      <c r="G7" s="36"/>
      <c r="H7" s="48"/>
      <c r="I7" s="48"/>
      <c r="J7" s="48"/>
      <c r="K7" s="48"/>
    </row>
    <row r="8" spans="1:11" ht="21" customHeight="1" x14ac:dyDescent="0.2">
      <c r="A8" s="4" t="s">
        <v>100</v>
      </c>
      <c r="B8" s="160" t="s">
        <v>170</v>
      </c>
      <c r="C8" s="160"/>
      <c r="D8" s="160"/>
      <c r="E8" s="160"/>
      <c r="F8" s="160"/>
      <c r="G8" s="36"/>
      <c r="H8" s="48"/>
      <c r="I8" s="48"/>
      <c r="J8" s="48"/>
      <c r="K8" s="48"/>
    </row>
    <row r="9" spans="1:11" ht="66.75" customHeight="1" x14ac:dyDescent="0.2">
      <c r="A9" s="159" t="s">
        <v>125</v>
      </c>
      <c r="B9" s="159"/>
      <c r="C9" s="159"/>
      <c r="D9" s="159"/>
      <c r="E9" s="159"/>
      <c r="F9" s="159"/>
      <c r="G9" s="36"/>
      <c r="H9" s="48"/>
      <c r="I9" s="48"/>
      <c r="J9" s="48"/>
      <c r="K9" s="48"/>
    </row>
    <row r="10" spans="1:11" s="154" customFormat="1" ht="36" customHeight="1" x14ac:dyDescent="0.2">
      <c r="A10" s="148" t="s">
        <v>48</v>
      </c>
      <c r="B10" s="149" t="s">
        <v>31</v>
      </c>
      <c r="C10" s="149" t="s">
        <v>65</v>
      </c>
      <c r="D10" s="150"/>
      <c r="E10" s="151" t="s">
        <v>47</v>
      </c>
      <c r="F10" s="152" t="s">
        <v>72</v>
      </c>
      <c r="G10" s="153"/>
      <c r="H10" s="153"/>
      <c r="I10" s="153"/>
      <c r="J10" s="153"/>
      <c r="K10" s="153"/>
    </row>
    <row r="11" spans="1:11" ht="27.75" customHeight="1" x14ac:dyDescent="0.2">
      <c r="A11" s="11" t="s">
        <v>84</v>
      </c>
      <c r="B11" s="99">
        <f>B15+B16+B17</f>
        <v>30572.49</v>
      </c>
      <c r="C11" s="107" t="str">
        <f>IF(Travel!B6="",A34,Travel!B6)</f>
        <v>Figures include GST (where applicable)</v>
      </c>
      <c r="D11" s="8"/>
      <c r="E11" s="11" t="s">
        <v>95</v>
      </c>
      <c r="F11" s="58">
        <f>'Gifts and benefits'!C18</f>
        <v>0</v>
      </c>
      <c r="G11" s="49"/>
      <c r="H11" s="49"/>
      <c r="I11" s="49"/>
      <c r="J11" s="49"/>
      <c r="K11" s="49"/>
    </row>
    <row r="12" spans="1:11" ht="27.75" customHeight="1" x14ac:dyDescent="0.2">
      <c r="A12" s="11" t="s">
        <v>12</v>
      </c>
      <c r="B12" s="99">
        <f>Hospitality!B20</f>
        <v>201.17000000000002</v>
      </c>
      <c r="C12" s="107" t="str">
        <f>IF(Hospitality!B6="",A34,Hospitality!B6)</f>
        <v>Figures include GST (where applicable)</v>
      </c>
      <c r="D12" s="8"/>
      <c r="E12" s="11" t="s">
        <v>96</v>
      </c>
      <c r="F12" s="58">
        <f>'Gifts and benefits'!C19</f>
        <v>0</v>
      </c>
      <c r="G12" s="49"/>
      <c r="H12" s="49"/>
      <c r="I12" s="49"/>
      <c r="J12" s="49"/>
      <c r="K12" s="49"/>
    </row>
    <row r="13" spans="1:11" ht="27.75" customHeight="1" x14ac:dyDescent="0.2">
      <c r="A13" s="11" t="s">
        <v>30</v>
      </c>
      <c r="B13" s="99">
        <f>'All other expenses'!B22</f>
        <v>1771.4399999999998</v>
      </c>
      <c r="C13" s="107" t="str">
        <f>IF('All other expenses'!B6="",A34,'All other expenses'!B6)</f>
        <v>Figures include GST (where applicable)</v>
      </c>
      <c r="D13" s="8"/>
      <c r="E13" s="11" t="s">
        <v>97</v>
      </c>
      <c r="F13" s="58">
        <f>'Gifts and benefits'!C20</f>
        <v>0</v>
      </c>
      <c r="G13" s="48"/>
      <c r="H13" s="48"/>
      <c r="I13" s="48"/>
      <c r="J13" s="48"/>
      <c r="K13" s="48"/>
    </row>
    <row r="14" spans="1:11" ht="12.75" customHeight="1" x14ac:dyDescent="0.2">
      <c r="A14" s="10"/>
      <c r="B14" s="100"/>
      <c r="C14" s="108"/>
      <c r="D14" s="59"/>
      <c r="E14" s="8"/>
      <c r="F14" s="60"/>
      <c r="G14" s="28"/>
      <c r="H14" s="28"/>
      <c r="I14" s="28"/>
      <c r="J14" s="28"/>
      <c r="K14" s="28"/>
    </row>
    <row r="15" spans="1:11" ht="27.75" customHeight="1" x14ac:dyDescent="0.2">
      <c r="A15" s="12" t="s">
        <v>45</v>
      </c>
      <c r="B15" s="101">
        <f>Travel!B41</f>
        <v>22392.22</v>
      </c>
      <c r="C15" s="109" t="str">
        <f>C11</f>
        <v>Figures include GST (where applicable)</v>
      </c>
      <c r="D15" s="8"/>
      <c r="E15" s="8"/>
      <c r="F15" s="60"/>
      <c r="G15" s="48"/>
      <c r="H15" s="48"/>
      <c r="I15" s="48"/>
      <c r="J15" s="48"/>
      <c r="K15" s="48"/>
    </row>
    <row r="16" spans="1:11" ht="27.75" customHeight="1" x14ac:dyDescent="0.2">
      <c r="A16" s="12" t="s">
        <v>91</v>
      </c>
      <c r="B16" s="101">
        <f>Travel!B114</f>
        <v>8177.2699999999995</v>
      </c>
      <c r="C16" s="109" t="str">
        <f>C11</f>
        <v>Figures include GST (where applicable)</v>
      </c>
      <c r="D16" s="61"/>
      <c r="E16" s="8"/>
      <c r="F16" s="62"/>
      <c r="G16" s="48"/>
      <c r="H16" s="48"/>
      <c r="I16" s="48"/>
      <c r="J16" s="48"/>
      <c r="K16" s="48"/>
    </row>
    <row r="17" spans="1:11" ht="27.75" customHeight="1" x14ac:dyDescent="0.2">
      <c r="A17" s="12" t="s">
        <v>46</v>
      </c>
      <c r="B17" s="101">
        <f>Travel!B123</f>
        <v>3</v>
      </c>
      <c r="C17" s="109" t="str">
        <f>C11</f>
        <v>Figures include GST (where applicable)</v>
      </c>
      <c r="D17" s="8"/>
      <c r="E17" s="8"/>
      <c r="F17" s="62"/>
      <c r="G17" s="48"/>
      <c r="H17" s="48"/>
      <c r="I17" s="48"/>
      <c r="J17" s="48"/>
      <c r="K17" s="48"/>
    </row>
    <row r="18" spans="1:11" ht="27.75" customHeight="1" x14ac:dyDescent="0.2">
      <c r="A18" s="29"/>
      <c r="B18" s="24"/>
      <c r="C18" s="29"/>
      <c r="D18" s="7"/>
      <c r="E18" s="7"/>
      <c r="F18" s="63"/>
      <c r="G18" s="64"/>
      <c r="H18" s="64"/>
      <c r="I18" s="64"/>
      <c r="J18" s="64"/>
      <c r="K18" s="64"/>
    </row>
    <row r="19" spans="1:11" x14ac:dyDescent="0.2">
      <c r="A19" s="54" t="s">
        <v>8</v>
      </c>
      <c r="B19" s="27"/>
      <c r="C19" s="28"/>
      <c r="D19" s="29"/>
      <c r="E19" s="29"/>
      <c r="F19" s="29"/>
      <c r="G19" s="29"/>
      <c r="H19" s="29"/>
      <c r="I19" s="29"/>
      <c r="J19" s="29"/>
      <c r="K19" s="29"/>
    </row>
    <row r="20" spans="1:11" x14ac:dyDescent="0.2">
      <c r="A20" s="25" t="s">
        <v>9</v>
      </c>
      <c r="B20" s="55"/>
      <c r="C20" s="55"/>
      <c r="D20" s="28"/>
      <c r="E20" s="28"/>
      <c r="F20" s="28"/>
      <c r="G20" s="29"/>
      <c r="H20" s="29"/>
      <c r="I20" s="29"/>
      <c r="J20" s="29"/>
      <c r="K20" s="29"/>
    </row>
    <row r="21" spans="1:11" ht="12.6" customHeight="1" x14ac:dyDescent="0.2">
      <c r="A21" s="25" t="s">
        <v>66</v>
      </c>
      <c r="B21" s="55"/>
      <c r="C21" s="55"/>
      <c r="D21" s="22"/>
      <c r="E21" s="29"/>
      <c r="F21" s="29"/>
      <c r="G21" s="29"/>
      <c r="H21" s="29"/>
      <c r="I21" s="29"/>
      <c r="J21" s="29"/>
      <c r="K21" s="29"/>
    </row>
    <row r="22" spans="1:11" ht="12.6" customHeight="1" x14ac:dyDescent="0.2">
      <c r="A22" s="25" t="s">
        <v>81</v>
      </c>
      <c r="B22" s="55"/>
      <c r="C22" s="55"/>
      <c r="D22" s="22"/>
      <c r="E22" s="29"/>
      <c r="F22" s="29"/>
      <c r="G22" s="29"/>
      <c r="H22" s="29"/>
      <c r="I22" s="29"/>
      <c r="J22" s="29"/>
      <c r="K22" s="29"/>
    </row>
    <row r="23" spans="1:11" ht="12.6" customHeight="1" x14ac:dyDescent="0.2">
      <c r="A23" s="25" t="s">
        <v>101</v>
      </c>
      <c r="B23" s="55"/>
      <c r="C23" s="55"/>
      <c r="D23" s="22"/>
      <c r="E23" s="29"/>
      <c r="F23" s="29"/>
      <c r="G23" s="29"/>
      <c r="H23" s="29"/>
      <c r="I23" s="29"/>
      <c r="J23" s="29"/>
      <c r="K23" s="29"/>
    </row>
    <row r="24" spans="1:11" x14ac:dyDescent="0.2">
      <c r="A24" s="42"/>
      <c r="B24" s="29"/>
      <c r="C24" s="29"/>
      <c r="D24" s="29"/>
      <c r="E24" s="29"/>
      <c r="F24" s="48"/>
      <c r="G24" s="48"/>
      <c r="H24" s="48"/>
      <c r="I24" s="48"/>
      <c r="J24" s="48"/>
      <c r="K24" s="48"/>
    </row>
    <row r="25" spans="1:11" hidden="1" x14ac:dyDescent="0.2">
      <c r="A25" s="15" t="s">
        <v>141</v>
      </c>
      <c r="B25" s="16"/>
      <c r="C25" s="16"/>
      <c r="D25" s="16"/>
      <c r="E25" s="16"/>
      <c r="F25" s="16"/>
      <c r="G25" s="48"/>
      <c r="H25" s="48"/>
      <c r="I25" s="48"/>
      <c r="J25" s="48"/>
      <c r="K25" s="48"/>
    </row>
    <row r="26" spans="1:11" ht="12.75" hidden="1" customHeight="1" x14ac:dyDescent="0.2">
      <c r="A26" s="14" t="s">
        <v>157</v>
      </c>
      <c r="B26" s="6"/>
      <c r="C26" s="6"/>
      <c r="D26" s="14"/>
      <c r="E26" s="14"/>
      <c r="F26" s="14"/>
      <c r="G26" s="48"/>
      <c r="H26" s="48"/>
      <c r="I26" s="48"/>
      <c r="J26" s="48"/>
      <c r="K26" s="48"/>
    </row>
    <row r="27" spans="1:11" hidden="1" x14ac:dyDescent="0.2">
      <c r="A27" s="13" t="s">
        <v>64</v>
      </c>
      <c r="B27" s="13"/>
      <c r="C27" s="13"/>
      <c r="D27" s="13"/>
      <c r="E27" s="13"/>
      <c r="F27" s="13"/>
      <c r="G27" s="48"/>
      <c r="H27" s="48"/>
      <c r="I27" s="48"/>
      <c r="J27" s="48"/>
      <c r="K27" s="48"/>
    </row>
    <row r="28" spans="1:11" hidden="1" x14ac:dyDescent="0.2">
      <c r="A28" s="13" t="s">
        <v>28</v>
      </c>
      <c r="B28" s="13"/>
      <c r="C28" s="13"/>
      <c r="D28" s="13"/>
      <c r="E28" s="13"/>
      <c r="F28" s="13"/>
      <c r="G28" s="48"/>
      <c r="H28" s="48"/>
      <c r="I28" s="48"/>
      <c r="J28" s="48"/>
      <c r="K28" s="48"/>
    </row>
    <row r="29" spans="1:11" hidden="1" x14ac:dyDescent="0.2">
      <c r="A29" s="14" t="s">
        <v>115</v>
      </c>
      <c r="B29" s="14"/>
      <c r="C29" s="14"/>
      <c r="D29" s="14"/>
      <c r="E29" s="14"/>
      <c r="F29" s="14"/>
      <c r="G29" s="48"/>
      <c r="H29" s="48"/>
      <c r="I29" s="48"/>
      <c r="J29" s="48"/>
      <c r="K29" s="48"/>
    </row>
    <row r="30" spans="1:11" hidden="1" x14ac:dyDescent="0.2">
      <c r="A30" s="14" t="s">
        <v>116</v>
      </c>
      <c r="B30" s="14"/>
      <c r="C30" s="14"/>
      <c r="D30" s="14"/>
      <c r="E30" s="14"/>
      <c r="F30" s="14"/>
      <c r="G30" s="48"/>
      <c r="H30" s="48"/>
      <c r="I30" s="48"/>
      <c r="J30" s="48"/>
      <c r="K30" s="48"/>
    </row>
    <row r="31" spans="1:11" hidden="1" x14ac:dyDescent="0.2">
      <c r="A31" s="13" t="s">
        <v>106</v>
      </c>
      <c r="B31" s="13"/>
      <c r="C31" s="13"/>
      <c r="D31" s="13"/>
      <c r="E31" s="13"/>
      <c r="F31" s="13"/>
      <c r="G31" s="48"/>
      <c r="H31" s="48"/>
      <c r="I31" s="48"/>
      <c r="J31" s="48"/>
      <c r="K31" s="48"/>
    </row>
    <row r="32" spans="1:11" hidden="1" x14ac:dyDescent="0.2">
      <c r="A32" s="13" t="s">
        <v>107</v>
      </c>
      <c r="B32" s="13"/>
      <c r="C32" s="13"/>
      <c r="D32" s="13"/>
      <c r="E32" s="13"/>
      <c r="F32" s="13"/>
      <c r="G32" s="48"/>
      <c r="H32" s="48"/>
      <c r="I32" s="48"/>
      <c r="J32" s="48"/>
      <c r="K32" s="48"/>
    </row>
    <row r="33" spans="1:11" hidden="1" x14ac:dyDescent="0.2">
      <c r="A33" s="13" t="s">
        <v>105</v>
      </c>
      <c r="B33" s="13"/>
      <c r="C33" s="13"/>
      <c r="D33" s="13"/>
      <c r="E33" s="13"/>
      <c r="F33" s="13"/>
      <c r="G33" s="48"/>
      <c r="H33" s="48"/>
      <c r="I33" s="48"/>
      <c r="J33" s="48"/>
      <c r="K33" s="48"/>
    </row>
    <row r="34" spans="1:11" hidden="1" x14ac:dyDescent="0.2">
      <c r="A34" s="14" t="s">
        <v>67</v>
      </c>
      <c r="B34" s="14"/>
      <c r="C34" s="14"/>
      <c r="D34" s="14"/>
      <c r="E34" s="14"/>
      <c r="F34" s="14"/>
      <c r="G34" s="48"/>
      <c r="H34" s="48"/>
      <c r="I34" s="48"/>
      <c r="J34" s="48"/>
      <c r="K34" s="48"/>
    </row>
    <row r="35" spans="1:11" hidden="1" x14ac:dyDescent="0.2">
      <c r="A35" s="14" t="s">
        <v>73</v>
      </c>
      <c r="B35" s="14"/>
      <c r="C35" s="14"/>
      <c r="D35" s="14"/>
      <c r="E35" s="14"/>
      <c r="F35" s="14"/>
      <c r="G35" s="48"/>
      <c r="H35" s="48"/>
      <c r="I35" s="48"/>
      <c r="J35" s="48"/>
      <c r="K35" s="48"/>
    </row>
    <row r="36" spans="1:11" hidden="1" x14ac:dyDescent="0.2">
      <c r="A36" s="104" t="s">
        <v>94</v>
      </c>
      <c r="B36" s="103"/>
      <c r="C36" s="103"/>
      <c r="D36" s="103"/>
      <c r="E36" s="103"/>
      <c r="F36" s="103"/>
      <c r="G36" s="48"/>
      <c r="H36" s="48"/>
      <c r="I36" s="48"/>
      <c r="J36" s="48"/>
      <c r="K36" s="48"/>
    </row>
    <row r="37" spans="1:11" hidden="1" x14ac:dyDescent="0.2">
      <c r="A37" s="104" t="s">
        <v>63</v>
      </c>
      <c r="B37" s="103"/>
      <c r="C37" s="103"/>
      <c r="D37" s="103"/>
      <c r="E37" s="103"/>
      <c r="F37" s="103"/>
      <c r="G37" s="48"/>
      <c r="H37" s="48"/>
      <c r="I37" s="48"/>
      <c r="J37" s="48"/>
      <c r="K37" s="48"/>
    </row>
    <row r="38" spans="1:11" hidden="1" x14ac:dyDescent="0.2">
      <c r="A38" s="65" t="s">
        <v>38</v>
      </c>
      <c r="B38" s="5"/>
      <c r="C38" s="5"/>
      <c r="D38" s="5"/>
      <c r="E38" s="5"/>
      <c r="F38" s="5"/>
      <c r="G38" s="48"/>
      <c r="H38" s="48"/>
      <c r="I38" s="48"/>
      <c r="J38" s="48"/>
      <c r="K38" s="48"/>
    </row>
    <row r="39" spans="1:11" hidden="1" x14ac:dyDescent="0.2">
      <c r="A39" s="66" t="s">
        <v>39</v>
      </c>
      <c r="B39" s="5"/>
      <c r="C39" s="5"/>
      <c r="D39" s="5"/>
      <c r="E39" s="5"/>
      <c r="F39" s="5"/>
      <c r="G39" s="48"/>
      <c r="H39" s="48"/>
      <c r="I39" s="48"/>
      <c r="J39" s="48"/>
      <c r="K39" s="48"/>
    </row>
    <row r="40" spans="1:11" hidden="1" x14ac:dyDescent="0.2">
      <c r="A40" s="66" t="s">
        <v>41</v>
      </c>
      <c r="B40" s="5"/>
      <c r="C40" s="5"/>
      <c r="D40" s="5"/>
      <c r="E40" s="5"/>
      <c r="F40" s="5"/>
      <c r="G40" s="48"/>
      <c r="H40" s="48"/>
      <c r="I40" s="48"/>
      <c r="J40" s="48"/>
      <c r="K40" s="48"/>
    </row>
    <row r="41" spans="1:11" hidden="1" x14ac:dyDescent="0.2">
      <c r="A41" s="66" t="s">
        <v>40</v>
      </c>
      <c r="B41" s="5"/>
      <c r="C41" s="5"/>
      <c r="D41" s="5"/>
      <c r="E41" s="5"/>
      <c r="F41" s="5"/>
      <c r="G41" s="48"/>
      <c r="H41" s="48"/>
      <c r="I41" s="48"/>
      <c r="J41" s="48"/>
      <c r="K41" s="48"/>
    </row>
    <row r="42" spans="1:11" hidden="1" x14ac:dyDescent="0.2">
      <c r="A42" s="66" t="s">
        <v>42</v>
      </c>
      <c r="B42" s="5"/>
      <c r="C42" s="5"/>
      <c r="D42" s="5"/>
      <c r="E42" s="5"/>
      <c r="F42" s="5"/>
      <c r="G42" s="48"/>
      <c r="H42" s="48"/>
      <c r="I42" s="48"/>
      <c r="J42" s="48"/>
      <c r="K42" s="48"/>
    </row>
    <row r="43" spans="1:11" hidden="1" x14ac:dyDescent="0.2">
      <c r="A43" s="66" t="s">
        <v>43</v>
      </c>
      <c r="B43" s="5"/>
      <c r="C43" s="5"/>
      <c r="D43" s="5"/>
      <c r="E43" s="5"/>
      <c r="F43" s="5"/>
      <c r="G43" s="48"/>
      <c r="H43" s="48"/>
      <c r="I43" s="48"/>
      <c r="J43" s="48"/>
      <c r="K43" s="48"/>
    </row>
    <row r="44" spans="1:11" hidden="1" x14ac:dyDescent="0.2">
      <c r="A44" s="105" t="s">
        <v>36</v>
      </c>
      <c r="B44" s="103"/>
      <c r="C44" s="103"/>
      <c r="D44" s="103"/>
      <c r="E44" s="103"/>
      <c r="F44" s="103"/>
      <c r="G44" s="48"/>
      <c r="H44" s="48"/>
      <c r="I44" s="48"/>
      <c r="J44" s="48"/>
      <c r="K44" s="48"/>
    </row>
    <row r="45" spans="1:11" hidden="1" x14ac:dyDescent="0.2">
      <c r="A45" s="103" t="s">
        <v>34</v>
      </c>
      <c r="B45" s="103"/>
      <c r="C45" s="103"/>
      <c r="D45" s="103"/>
      <c r="E45" s="103"/>
      <c r="F45" s="103"/>
      <c r="G45" s="48"/>
      <c r="H45" s="48"/>
      <c r="I45" s="48"/>
      <c r="J45" s="48"/>
      <c r="K45" s="48"/>
    </row>
    <row r="46" spans="1:11" hidden="1" x14ac:dyDescent="0.2">
      <c r="A46" s="67">
        <v>-20000</v>
      </c>
      <c r="B46" s="5"/>
      <c r="C46" s="5"/>
      <c r="D46" s="5"/>
      <c r="E46" s="5"/>
      <c r="F46" s="5"/>
      <c r="G46" s="48"/>
      <c r="H46" s="48"/>
      <c r="I46" s="48"/>
      <c r="J46" s="48"/>
      <c r="K46" s="48"/>
    </row>
    <row r="47" spans="1:11" ht="25.5" hidden="1" x14ac:dyDescent="0.2">
      <c r="A47" s="142" t="s">
        <v>138</v>
      </c>
      <c r="B47" s="103"/>
      <c r="C47" s="103"/>
      <c r="D47" s="103"/>
      <c r="E47" s="103"/>
      <c r="F47" s="103"/>
      <c r="G47" s="48"/>
      <c r="H47" s="48"/>
      <c r="I47" s="48"/>
      <c r="J47" s="48"/>
      <c r="K47" s="48"/>
    </row>
    <row r="48" spans="1:11" ht="25.5" hidden="1" x14ac:dyDescent="0.2">
      <c r="A48" s="142" t="s">
        <v>137</v>
      </c>
      <c r="B48" s="103"/>
      <c r="C48" s="103"/>
      <c r="D48" s="103"/>
      <c r="E48" s="103"/>
      <c r="F48" s="103"/>
      <c r="G48" s="48"/>
      <c r="H48" s="48"/>
      <c r="I48" s="48"/>
      <c r="J48" s="48"/>
      <c r="K48" s="48"/>
    </row>
    <row r="49" spans="1:11" ht="25.5" hidden="1" x14ac:dyDescent="0.2">
      <c r="A49" s="143" t="s">
        <v>139</v>
      </c>
      <c r="B49" s="5"/>
      <c r="C49" s="5"/>
      <c r="D49" s="5"/>
      <c r="E49" s="5"/>
      <c r="F49" s="5"/>
      <c r="G49" s="48"/>
      <c r="H49" s="48"/>
      <c r="I49" s="48"/>
      <c r="J49" s="48"/>
      <c r="K49" s="48"/>
    </row>
    <row r="50" spans="1:11" ht="25.5" hidden="1" x14ac:dyDescent="0.2">
      <c r="A50" s="143" t="s">
        <v>113</v>
      </c>
      <c r="B50" s="5"/>
      <c r="C50" s="5"/>
      <c r="D50" s="5"/>
      <c r="E50" s="5"/>
      <c r="F50" s="5"/>
      <c r="G50" s="48"/>
      <c r="H50" s="48"/>
      <c r="I50" s="48"/>
      <c r="J50" s="48"/>
      <c r="K50" s="48"/>
    </row>
    <row r="51" spans="1:11" ht="38.25" hidden="1" x14ac:dyDescent="0.2">
      <c r="A51" s="143" t="s">
        <v>114</v>
      </c>
      <c r="B51" s="133"/>
      <c r="C51" s="133"/>
      <c r="D51" s="141"/>
      <c r="E51" s="68"/>
      <c r="F51" s="68"/>
      <c r="G51" s="48"/>
      <c r="H51" s="48"/>
      <c r="I51" s="48"/>
      <c r="J51" s="48"/>
      <c r="K51" s="48"/>
    </row>
    <row r="52" spans="1:11" hidden="1" x14ac:dyDescent="0.2">
      <c r="A52" s="138" t="s">
        <v>117</v>
      </c>
      <c r="B52" s="139"/>
      <c r="C52" s="139"/>
      <c r="D52" s="132"/>
      <c r="E52" s="69"/>
      <c r="F52" s="69" t="b">
        <v>1</v>
      </c>
      <c r="G52" s="48"/>
      <c r="H52" s="48"/>
      <c r="I52" s="48"/>
      <c r="J52" s="48"/>
      <c r="K52" s="48"/>
    </row>
    <row r="53" spans="1:11" hidden="1" x14ac:dyDescent="0.2">
      <c r="A53" s="140" t="s">
        <v>140</v>
      </c>
      <c r="B53" s="138"/>
      <c r="C53" s="138"/>
      <c r="D53" s="138"/>
      <c r="E53" s="69"/>
      <c r="F53" s="69" t="b">
        <v>0</v>
      </c>
      <c r="G53" s="48"/>
      <c r="H53" s="48"/>
      <c r="I53" s="48"/>
      <c r="J53" s="48"/>
      <c r="K53" s="48"/>
    </row>
    <row r="54" spans="1:11" hidden="1" x14ac:dyDescent="0.2">
      <c r="A54" s="144"/>
      <c r="B54" s="134">
        <f>COUNT(Travel!B12:B40)</f>
        <v>25</v>
      </c>
      <c r="C54" s="134"/>
      <c r="D54" s="134">
        <f>COUNTIF(Travel!D12:D40,"*")</f>
        <v>25</v>
      </c>
      <c r="E54" s="135"/>
      <c r="F54" s="135" t="b">
        <f>MIN(B54,D54)=MAX(B54,D54)</f>
        <v>1</v>
      </c>
      <c r="G54" s="48"/>
      <c r="H54" s="48"/>
      <c r="I54" s="48"/>
      <c r="J54" s="48"/>
      <c r="K54" s="48"/>
    </row>
    <row r="55" spans="1:11" hidden="1" x14ac:dyDescent="0.2">
      <c r="A55" s="144" t="s">
        <v>111</v>
      </c>
      <c r="B55" s="134">
        <f>COUNT(Travel!B45:B113)</f>
        <v>62</v>
      </c>
      <c r="C55" s="134"/>
      <c r="D55" s="134">
        <f>COUNTIF(Travel!D45:D113,"*")</f>
        <v>62</v>
      </c>
      <c r="E55" s="135"/>
      <c r="F55" s="135" t="b">
        <f>MIN(B55,D55)=MAX(B55,D55)</f>
        <v>1</v>
      </c>
    </row>
    <row r="56" spans="1:11" hidden="1" x14ac:dyDescent="0.2">
      <c r="A56" s="145"/>
      <c r="B56" s="134">
        <f>COUNT(Travel!B118:B122)</f>
        <v>1</v>
      </c>
      <c r="C56" s="134"/>
      <c r="D56" s="134">
        <f>COUNTIF(Travel!D118:D122,"*")</f>
        <v>1</v>
      </c>
      <c r="E56" s="135"/>
      <c r="F56" s="135" t="b">
        <f>MIN(B56,D56)=MAX(B56,D56)</f>
        <v>1</v>
      </c>
    </row>
    <row r="57" spans="1:11" hidden="1" x14ac:dyDescent="0.2">
      <c r="A57" s="146" t="s">
        <v>109</v>
      </c>
      <c r="B57" s="136">
        <f>COUNT(Hospitality!B11:B19)</f>
        <v>2</v>
      </c>
      <c r="C57" s="136"/>
      <c r="D57" s="136">
        <f>COUNTIF(Hospitality!D11:D19,"*")</f>
        <v>2</v>
      </c>
      <c r="E57" s="137"/>
      <c r="F57" s="137" t="b">
        <f>MIN(B57,D57)=MAX(B57,D57)</f>
        <v>1</v>
      </c>
    </row>
    <row r="58" spans="1:11" hidden="1" x14ac:dyDescent="0.2">
      <c r="A58" s="147" t="s">
        <v>110</v>
      </c>
      <c r="B58" s="135">
        <f>COUNT('All other expenses'!B11:B21)</f>
        <v>4</v>
      </c>
      <c r="C58" s="135"/>
      <c r="D58" s="135">
        <f>COUNTIF('All other expenses'!D11:D21,"*")</f>
        <v>4</v>
      </c>
      <c r="E58" s="135"/>
      <c r="F58" s="135" t="b">
        <f>MIN(B58,D58)=MAX(B58,D58)</f>
        <v>1</v>
      </c>
    </row>
    <row r="59" spans="1:11" hidden="1" x14ac:dyDescent="0.2">
      <c r="A59" s="146" t="s">
        <v>108</v>
      </c>
      <c r="B59" s="136">
        <f>COUNTIF('Gifts and benefits'!B11:B17,"*")</f>
        <v>0</v>
      </c>
      <c r="C59" s="136">
        <f>COUNTIF('Gifts and benefits'!C11:C17,"*")</f>
        <v>0</v>
      </c>
      <c r="D59" s="136"/>
      <c r="E59" s="136">
        <f>COUNTA('Gifts and benefits'!E11:E17)</f>
        <v>0</v>
      </c>
      <c r="F59" s="137" t="b">
        <f>MIN(B59,C59,E59)=MAX(B59,C59,E59)</f>
        <v>1</v>
      </c>
    </row>
    <row r="60" spans="1:11" x14ac:dyDescent="0.2"/>
    <row r="61" spans="1:11" hidden="1" x14ac:dyDescent="0.2"/>
    <row r="62" spans="1:11" hidden="1" x14ac:dyDescent="0.2"/>
    <row r="63" spans="1:11" hidden="1" x14ac:dyDescent="0.2"/>
    <row r="64" spans="1:11"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sheetData>
  <sheetProtection sheet="1" formatCells="0" insertRows="0" deleteRows="0"/>
  <mergeCells count="9">
    <mergeCell ref="A9:F9"/>
    <mergeCell ref="B7:F7"/>
    <mergeCell ref="B6:F6"/>
    <mergeCell ref="A1:F1"/>
    <mergeCell ref="B2:F2"/>
    <mergeCell ref="B3:F3"/>
    <mergeCell ref="B4:F4"/>
    <mergeCell ref="B5:F5"/>
    <mergeCell ref="B8:F8"/>
  </mergeCells>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401"/>
  <sheetViews>
    <sheetView topLeftCell="A117" zoomScaleNormal="100" workbookViewId="0">
      <selection activeCell="C123" sqref="C123"/>
    </sheetView>
  </sheetViews>
  <sheetFormatPr defaultColWidth="0" defaultRowHeight="12.75" zeroHeight="1" x14ac:dyDescent="0.2"/>
  <cols>
    <col min="1" max="1" width="35.7109375" style="17" customWidth="1"/>
    <col min="2" max="2" width="14.28515625" style="17" customWidth="1"/>
    <col min="3" max="3" width="71.42578125" style="17" customWidth="1"/>
    <col min="4" max="4" width="50" style="17" customWidth="1"/>
    <col min="5" max="5" width="21.42578125" style="17" customWidth="1"/>
    <col min="6" max="6" width="37.5703125" style="17" customWidth="1"/>
    <col min="7" max="9" width="9.140625" style="17" hidden="1" customWidth="1"/>
    <col min="10" max="13" width="0" style="17" hidden="1" customWidth="1"/>
    <col min="14" max="16384" width="9.140625" style="17" hidden="1"/>
  </cols>
  <sheetData>
    <row r="1" spans="1:6" ht="26.25" customHeight="1" x14ac:dyDescent="0.2">
      <c r="A1" s="162" t="s">
        <v>6</v>
      </c>
      <c r="B1" s="162"/>
      <c r="C1" s="162"/>
      <c r="D1" s="162"/>
      <c r="E1" s="162"/>
      <c r="F1" s="48"/>
    </row>
    <row r="2" spans="1:6" ht="21" customHeight="1" x14ac:dyDescent="0.2">
      <c r="A2" s="4" t="s">
        <v>2</v>
      </c>
      <c r="B2" s="165" t="str">
        <f>'Summary and sign-off'!B2:F2</f>
        <v>Office of the Privacy Commissioner</v>
      </c>
      <c r="C2" s="165"/>
      <c r="D2" s="165"/>
      <c r="E2" s="165"/>
      <c r="F2" s="48"/>
    </row>
    <row r="3" spans="1:6" ht="21" customHeight="1" x14ac:dyDescent="0.2">
      <c r="A3" s="4" t="s">
        <v>3</v>
      </c>
      <c r="B3" s="165" t="str">
        <f>'Summary and sign-off'!B3:F3</f>
        <v>John Edwards</v>
      </c>
      <c r="C3" s="165"/>
      <c r="D3" s="165"/>
      <c r="E3" s="165"/>
      <c r="F3" s="48"/>
    </row>
    <row r="4" spans="1:6" ht="21" customHeight="1" x14ac:dyDescent="0.2">
      <c r="A4" s="4" t="s">
        <v>77</v>
      </c>
      <c r="B4" s="165">
        <f>'Summary and sign-off'!B4:F4</f>
        <v>43647</v>
      </c>
      <c r="C4" s="165"/>
      <c r="D4" s="165"/>
      <c r="E4" s="165"/>
      <c r="F4" s="48"/>
    </row>
    <row r="5" spans="1:6" ht="21" customHeight="1" x14ac:dyDescent="0.2">
      <c r="A5" s="4" t="s">
        <v>78</v>
      </c>
      <c r="B5" s="165">
        <f>'Summary and sign-off'!B5:F5</f>
        <v>44012</v>
      </c>
      <c r="C5" s="165"/>
      <c r="D5" s="165"/>
      <c r="E5" s="165"/>
      <c r="F5" s="48"/>
    </row>
    <row r="6" spans="1:6" ht="21" customHeight="1" x14ac:dyDescent="0.2">
      <c r="A6" s="4" t="s">
        <v>29</v>
      </c>
      <c r="B6" s="160" t="s">
        <v>64</v>
      </c>
      <c r="C6" s="160"/>
      <c r="D6" s="160"/>
      <c r="E6" s="160"/>
      <c r="F6" s="48"/>
    </row>
    <row r="7" spans="1:6" ht="21" customHeight="1" x14ac:dyDescent="0.2">
      <c r="A7" s="4" t="s">
        <v>104</v>
      </c>
      <c r="B7" s="160" t="s">
        <v>116</v>
      </c>
      <c r="C7" s="160"/>
      <c r="D7" s="160"/>
      <c r="E7" s="160"/>
      <c r="F7" s="48"/>
    </row>
    <row r="8" spans="1:6" ht="36" customHeight="1" x14ac:dyDescent="0.2">
      <c r="A8" s="168" t="s">
        <v>4</v>
      </c>
      <c r="B8" s="169"/>
      <c r="C8" s="169"/>
      <c r="D8" s="169"/>
      <c r="E8" s="169"/>
      <c r="F8" s="24"/>
    </row>
    <row r="9" spans="1:6" ht="36" customHeight="1" x14ac:dyDescent="0.2">
      <c r="A9" s="170" t="s">
        <v>142</v>
      </c>
      <c r="B9" s="171"/>
      <c r="C9" s="171"/>
      <c r="D9" s="171"/>
      <c r="E9" s="171"/>
      <c r="F9" s="24"/>
    </row>
    <row r="10" spans="1:6" ht="24.75" customHeight="1" x14ac:dyDescent="0.2">
      <c r="A10" s="167" t="s">
        <v>143</v>
      </c>
      <c r="B10" s="172"/>
      <c r="C10" s="167"/>
      <c r="D10" s="167"/>
      <c r="E10" s="167"/>
      <c r="F10" s="49"/>
    </row>
    <row r="11" spans="1:6" ht="27" customHeight="1" x14ac:dyDescent="0.2">
      <c r="A11" s="37" t="s">
        <v>49</v>
      </c>
      <c r="B11" s="37" t="s">
        <v>144</v>
      </c>
      <c r="C11" s="37" t="s">
        <v>145</v>
      </c>
      <c r="D11" s="37" t="s">
        <v>102</v>
      </c>
      <c r="E11" s="37" t="s">
        <v>76</v>
      </c>
      <c r="F11" s="50"/>
    </row>
    <row r="12" spans="1:6" s="89" customFormat="1" hidden="1" x14ac:dyDescent="0.2">
      <c r="A12" s="114"/>
      <c r="B12" s="111"/>
      <c r="C12" s="112"/>
      <c r="D12" s="112"/>
      <c r="E12" s="113"/>
      <c r="F12" s="1"/>
    </row>
    <row r="13" spans="1:6" s="89" customFormat="1" x14ac:dyDescent="0.2">
      <c r="A13" s="114">
        <v>43647</v>
      </c>
      <c r="B13" s="111">
        <v>46.1</v>
      </c>
      <c r="C13" s="112" t="s">
        <v>243</v>
      </c>
      <c r="D13" s="112" t="s">
        <v>190</v>
      </c>
      <c r="E13" s="113" t="s">
        <v>173</v>
      </c>
      <c r="F13" s="1"/>
    </row>
    <row r="14" spans="1:6" s="89" customFormat="1" x14ac:dyDescent="0.2">
      <c r="A14" s="114">
        <v>43661</v>
      </c>
      <c r="B14" s="111">
        <v>33.700000000000003</v>
      </c>
      <c r="C14" s="112" t="s">
        <v>206</v>
      </c>
      <c r="D14" s="112" t="s">
        <v>180</v>
      </c>
      <c r="E14" s="113" t="s">
        <v>173</v>
      </c>
      <c r="F14" s="1"/>
    </row>
    <row r="15" spans="1:6" s="89" customFormat="1" x14ac:dyDescent="0.2">
      <c r="A15" s="114">
        <v>43663</v>
      </c>
      <c r="B15" s="111">
        <v>61.34</v>
      </c>
      <c r="C15" s="112" t="s">
        <v>206</v>
      </c>
      <c r="D15" s="112" t="s">
        <v>192</v>
      </c>
      <c r="E15" s="113" t="s">
        <v>193</v>
      </c>
      <c r="F15" s="1"/>
    </row>
    <row r="16" spans="1:6" s="89" customFormat="1" x14ac:dyDescent="0.2">
      <c r="A16" s="114">
        <v>43661</v>
      </c>
      <c r="B16" s="111">
        <v>341.93</v>
      </c>
      <c r="C16" s="112" t="s">
        <v>206</v>
      </c>
      <c r="D16" s="112" t="s">
        <v>207</v>
      </c>
      <c r="E16" s="113" t="s">
        <v>193</v>
      </c>
      <c r="F16" s="1"/>
    </row>
    <row r="17" spans="1:6" s="89" customFormat="1" x14ac:dyDescent="0.2">
      <c r="A17" s="114">
        <v>43664</v>
      </c>
      <c r="B17" s="111">
        <v>579.54999999999995</v>
      </c>
      <c r="C17" s="112" t="s">
        <v>206</v>
      </c>
      <c r="D17" s="112" t="s">
        <v>172</v>
      </c>
      <c r="E17" s="113" t="s">
        <v>193</v>
      </c>
      <c r="F17" s="1"/>
    </row>
    <row r="18" spans="1:6" s="89" customFormat="1" x14ac:dyDescent="0.2">
      <c r="A18" s="114">
        <v>43719</v>
      </c>
      <c r="B18" s="111">
        <v>32.700000000000003</v>
      </c>
      <c r="C18" s="112" t="s">
        <v>214</v>
      </c>
      <c r="D18" s="112" t="s">
        <v>204</v>
      </c>
      <c r="E18" s="113" t="s">
        <v>173</v>
      </c>
      <c r="F18" s="1"/>
    </row>
    <row r="19" spans="1:6" s="89" customFormat="1" x14ac:dyDescent="0.2">
      <c r="A19" s="114">
        <v>43719</v>
      </c>
      <c r="B19" s="111">
        <v>565.13</v>
      </c>
      <c r="C19" s="112" t="s">
        <v>214</v>
      </c>
      <c r="D19" s="112" t="s">
        <v>174</v>
      </c>
      <c r="E19" s="112" t="s">
        <v>171</v>
      </c>
      <c r="F19" s="1"/>
    </row>
    <row r="20" spans="1:6" s="89" customFormat="1" x14ac:dyDescent="0.2">
      <c r="A20" s="114">
        <v>43719</v>
      </c>
      <c r="B20" s="111">
        <v>74.72</v>
      </c>
      <c r="C20" s="112" t="s">
        <v>214</v>
      </c>
      <c r="D20" s="112" t="s">
        <v>209</v>
      </c>
      <c r="E20" s="112" t="s">
        <v>171</v>
      </c>
      <c r="F20" s="1"/>
    </row>
    <row r="21" spans="1:6" s="89" customFormat="1" x14ac:dyDescent="0.2">
      <c r="A21" s="114">
        <v>43751</v>
      </c>
      <c r="B21" s="111">
        <v>6990.36</v>
      </c>
      <c r="C21" s="112" t="s">
        <v>216</v>
      </c>
      <c r="D21" s="112" t="s">
        <v>174</v>
      </c>
      <c r="E21" s="112" t="s">
        <v>202</v>
      </c>
      <c r="F21" s="1"/>
    </row>
    <row r="22" spans="1:6" s="89" customFormat="1" x14ac:dyDescent="0.2">
      <c r="A22" s="114">
        <v>43751</v>
      </c>
      <c r="B22" s="111">
        <v>42.7</v>
      </c>
      <c r="C22" s="112" t="s">
        <v>216</v>
      </c>
      <c r="D22" s="112" t="s">
        <v>223</v>
      </c>
      <c r="E22" s="112" t="s">
        <v>222</v>
      </c>
      <c r="F22" s="1"/>
    </row>
    <row r="23" spans="1:6" s="89" customFormat="1" x14ac:dyDescent="0.2">
      <c r="A23" s="114">
        <v>43752</v>
      </c>
      <c r="B23" s="111">
        <v>318.04000000000002</v>
      </c>
      <c r="C23" s="112" t="s">
        <v>215</v>
      </c>
      <c r="D23" s="112" t="s">
        <v>172</v>
      </c>
      <c r="E23" s="112" t="s">
        <v>212</v>
      </c>
      <c r="F23" s="1"/>
    </row>
    <row r="24" spans="1:6" s="89" customFormat="1" x14ac:dyDescent="0.2">
      <c r="A24" s="114">
        <v>43752</v>
      </c>
      <c r="B24" s="111">
        <v>1030.3900000000001</v>
      </c>
      <c r="C24" s="112" t="s">
        <v>216</v>
      </c>
      <c r="D24" s="112" t="s">
        <v>192</v>
      </c>
      <c r="E24" s="112" t="s">
        <v>220</v>
      </c>
      <c r="F24" s="1"/>
    </row>
    <row r="25" spans="1:6" s="89" customFormat="1" x14ac:dyDescent="0.2">
      <c r="A25" s="114">
        <v>43753</v>
      </c>
      <c r="B25" s="111">
        <v>2070.7199999999998</v>
      </c>
      <c r="C25" s="112" t="s">
        <v>218</v>
      </c>
      <c r="D25" s="112" t="s">
        <v>172</v>
      </c>
      <c r="E25" s="112" t="s">
        <v>213</v>
      </c>
      <c r="F25" s="1"/>
    </row>
    <row r="26" spans="1:6" s="89" customFormat="1" x14ac:dyDescent="0.2">
      <c r="A26" s="114">
        <v>43763</v>
      </c>
      <c r="B26" s="111">
        <v>1132.21</v>
      </c>
      <c r="C26" s="112" t="s">
        <v>216</v>
      </c>
      <c r="D26" s="112" t="s">
        <v>172</v>
      </c>
      <c r="E26" s="112" t="s">
        <v>221</v>
      </c>
      <c r="F26" s="1"/>
    </row>
    <row r="27" spans="1:6" s="89" customFormat="1" x14ac:dyDescent="0.2">
      <c r="A27" s="114">
        <v>43763</v>
      </c>
      <c r="B27" s="111">
        <v>518.9</v>
      </c>
      <c r="C27" s="112" t="s">
        <v>216</v>
      </c>
      <c r="D27" s="112" t="s">
        <v>172</v>
      </c>
      <c r="E27" s="112" t="s">
        <v>213</v>
      </c>
      <c r="F27" s="1"/>
    </row>
    <row r="28" spans="1:6" s="89" customFormat="1" x14ac:dyDescent="0.2">
      <c r="A28" s="114">
        <v>43772</v>
      </c>
      <c r="B28" s="111">
        <v>403.32</v>
      </c>
      <c r="C28" s="112" t="s">
        <v>217</v>
      </c>
      <c r="D28" s="112" t="s">
        <v>174</v>
      </c>
      <c r="E28" s="112" t="s">
        <v>171</v>
      </c>
      <c r="F28" s="1"/>
    </row>
    <row r="29" spans="1:6" s="89" customFormat="1" ht="13.5" customHeight="1" x14ac:dyDescent="0.2">
      <c r="A29" s="114">
        <v>43769</v>
      </c>
      <c r="B29" s="111">
        <v>230.3</v>
      </c>
      <c r="C29" s="112" t="s">
        <v>217</v>
      </c>
      <c r="D29" s="112" t="s">
        <v>201</v>
      </c>
      <c r="E29" s="112" t="s">
        <v>171</v>
      </c>
      <c r="F29" s="1"/>
    </row>
    <row r="30" spans="1:6" s="89" customFormat="1" x14ac:dyDescent="0.2">
      <c r="A30" s="114">
        <v>43769</v>
      </c>
      <c r="B30" s="111">
        <v>87.81</v>
      </c>
      <c r="C30" s="112" t="s">
        <v>217</v>
      </c>
      <c r="D30" s="112" t="s">
        <v>192</v>
      </c>
      <c r="E30" s="113" t="s">
        <v>171</v>
      </c>
      <c r="F30" s="1"/>
    </row>
    <row r="31" spans="1:6" s="89" customFormat="1" x14ac:dyDescent="0.2">
      <c r="A31" s="114">
        <v>43770</v>
      </c>
      <c r="B31" s="111">
        <v>28.9</v>
      </c>
      <c r="C31" s="112" t="s">
        <v>217</v>
      </c>
      <c r="D31" s="112" t="s">
        <v>190</v>
      </c>
      <c r="E31" s="113" t="s">
        <v>173</v>
      </c>
      <c r="F31" s="1"/>
    </row>
    <row r="32" spans="1:6" s="89" customFormat="1" x14ac:dyDescent="0.2">
      <c r="A32" s="114">
        <v>43799</v>
      </c>
      <c r="B32" s="111">
        <v>6207.78</v>
      </c>
      <c r="C32" s="112" t="s">
        <v>251</v>
      </c>
      <c r="D32" s="112" t="s">
        <v>174</v>
      </c>
      <c r="E32" s="113" t="s">
        <v>255</v>
      </c>
      <c r="F32" s="1"/>
    </row>
    <row r="33" spans="1:6" s="89" customFormat="1" x14ac:dyDescent="0.2">
      <c r="A33" s="114">
        <v>43799</v>
      </c>
      <c r="B33" s="111">
        <v>40.6</v>
      </c>
      <c r="C33" s="112" t="s">
        <v>251</v>
      </c>
      <c r="D33" s="112" t="s">
        <v>228</v>
      </c>
      <c r="E33" s="113" t="s">
        <v>173</v>
      </c>
      <c r="F33" s="1"/>
    </row>
    <row r="34" spans="1:6" s="89" customFormat="1" x14ac:dyDescent="0.2">
      <c r="A34" s="114">
        <v>43800</v>
      </c>
      <c r="B34" s="111">
        <v>267.24</v>
      </c>
      <c r="C34" s="112" t="s">
        <v>251</v>
      </c>
      <c r="D34" s="112" t="s">
        <v>256</v>
      </c>
      <c r="E34" s="113" t="s">
        <v>193</v>
      </c>
      <c r="F34" s="1"/>
    </row>
    <row r="35" spans="1:6" s="89" customFormat="1" x14ac:dyDescent="0.2">
      <c r="A35" s="114">
        <v>43803</v>
      </c>
      <c r="B35" s="111">
        <v>51.97</v>
      </c>
      <c r="C35" s="112" t="s">
        <v>251</v>
      </c>
      <c r="D35" s="112" t="s">
        <v>250</v>
      </c>
      <c r="E35" s="113" t="s">
        <v>255</v>
      </c>
      <c r="F35" s="1"/>
    </row>
    <row r="36" spans="1:6" s="89" customFormat="1" x14ac:dyDescent="0.2">
      <c r="A36" s="114">
        <v>43803</v>
      </c>
      <c r="B36" s="111">
        <v>1136.54</v>
      </c>
      <c r="C36" s="112" t="s">
        <v>251</v>
      </c>
      <c r="D36" s="112" t="s">
        <v>249</v>
      </c>
      <c r="E36" s="113" t="s">
        <v>255</v>
      </c>
      <c r="F36" s="1"/>
    </row>
    <row r="37" spans="1:6" s="89" customFormat="1" x14ac:dyDescent="0.2">
      <c r="A37" s="114">
        <v>43805</v>
      </c>
      <c r="B37" s="111">
        <v>99.27</v>
      </c>
      <c r="C37" s="112" t="s">
        <v>252</v>
      </c>
      <c r="D37" s="112" t="s">
        <v>253</v>
      </c>
      <c r="E37" s="113" t="s">
        <v>254</v>
      </c>
      <c r="F37" s="1"/>
    </row>
    <row r="38" spans="1:6" s="89" customFormat="1" x14ac:dyDescent="0.2">
      <c r="A38" s="114"/>
      <c r="B38" s="111"/>
      <c r="C38" s="112"/>
      <c r="D38" s="112"/>
      <c r="E38" s="113"/>
      <c r="F38" s="1"/>
    </row>
    <row r="39" spans="1:6" s="89" customFormat="1" x14ac:dyDescent="0.2">
      <c r="A39" s="110"/>
      <c r="B39" s="111"/>
      <c r="C39" s="112"/>
      <c r="D39" s="112"/>
      <c r="E39" s="113"/>
      <c r="F39" s="1"/>
    </row>
    <row r="40" spans="1:6" s="89" customFormat="1" hidden="1" x14ac:dyDescent="0.2">
      <c r="A40" s="124"/>
      <c r="B40" s="125"/>
      <c r="C40" s="126"/>
      <c r="D40" s="126"/>
      <c r="E40" s="127"/>
      <c r="F40" s="1"/>
    </row>
    <row r="41" spans="1:6" ht="19.5" customHeight="1" x14ac:dyDescent="0.2">
      <c r="A41" s="128" t="s">
        <v>154</v>
      </c>
      <c r="B41" s="129">
        <f>SUM(B12:B40)</f>
        <v>22392.22</v>
      </c>
      <c r="C41" s="130" t="str">
        <f>IF(SUBTOTAL(3,B12:B40)=SUBTOTAL(103,B12:B40),'Summary and sign-off'!$A$47,'Summary and sign-off'!$A$48)</f>
        <v>Check - there are no hidden rows with data</v>
      </c>
      <c r="D41" s="166" t="str">
        <f>IF('Summary and sign-off'!F54='Summary and sign-off'!F53,'Summary and sign-off'!A50,'Summary and sign-off'!A49)</f>
        <v>Check - each entry provides sufficient information</v>
      </c>
      <c r="E41" s="166"/>
      <c r="F41" s="48"/>
    </row>
    <row r="42" spans="1:6" ht="10.5" customHeight="1" x14ac:dyDescent="0.2">
      <c r="A42" s="29"/>
      <c r="B42" s="24"/>
      <c r="C42" s="29"/>
      <c r="D42" s="29"/>
      <c r="E42" s="29"/>
      <c r="F42" s="29"/>
    </row>
    <row r="43" spans="1:6" ht="24.75" customHeight="1" x14ac:dyDescent="0.2">
      <c r="A43" s="167" t="s">
        <v>92</v>
      </c>
      <c r="B43" s="167"/>
      <c r="C43" s="167"/>
      <c r="D43" s="167"/>
      <c r="E43" s="167"/>
      <c r="F43" s="49"/>
    </row>
    <row r="44" spans="1:6" ht="27" customHeight="1" x14ac:dyDescent="0.2">
      <c r="A44" s="37" t="s">
        <v>49</v>
      </c>
      <c r="B44" s="37" t="s">
        <v>31</v>
      </c>
      <c r="C44" s="37" t="s">
        <v>146</v>
      </c>
      <c r="D44" s="37" t="s">
        <v>102</v>
      </c>
      <c r="E44" s="37" t="s">
        <v>76</v>
      </c>
      <c r="F44" s="50"/>
    </row>
    <row r="45" spans="1:6" s="89" customFormat="1" hidden="1" x14ac:dyDescent="0.2">
      <c r="A45" s="114"/>
      <c r="B45" s="111"/>
      <c r="C45" s="112"/>
      <c r="D45" s="112"/>
      <c r="E45" s="113"/>
      <c r="F45" s="1"/>
    </row>
    <row r="46" spans="1:6" s="89" customFormat="1" x14ac:dyDescent="0.2">
      <c r="A46" s="114"/>
      <c r="B46" s="111"/>
      <c r="C46" s="112"/>
      <c r="D46" s="112"/>
      <c r="E46" s="113"/>
      <c r="F46" s="1"/>
    </row>
    <row r="47" spans="1:6" s="89" customFormat="1" x14ac:dyDescent="0.2"/>
    <row r="48" spans="1:6" s="89" customFormat="1" x14ac:dyDescent="0.2">
      <c r="A48" s="114">
        <v>43671</v>
      </c>
      <c r="B48" s="111">
        <v>433.4</v>
      </c>
      <c r="C48" s="112" t="s">
        <v>234</v>
      </c>
      <c r="D48" s="112" t="s">
        <v>184</v>
      </c>
      <c r="E48" s="112" t="s">
        <v>175</v>
      </c>
      <c r="F48" s="1"/>
    </row>
    <row r="49" spans="1:6" s="89" customFormat="1" x14ac:dyDescent="0.2">
      <c r="A49" s="114">
        <v>43671</v>
      </c>
      <c r="B49" s="111">
        <v>190</v>
      </c>
      <c r="C49" s="112" t="s">
        <v>234</v>
      </c>
      <c r="D49" s="112" t="s">
        <v>172</v>
      </c>
      <c r="E49" s="113" t="s">
        <v>175</v>
      </c>
      <c r="F49" s="1"/>
    </row>
    <row r="50" spans="1:6" s="89" customFormat="1" x14ac:dyDescent="0.2">
      <c r="A50" s="114">
        <v>43671</v>
      </c>
      <c r="B50" s="111">
        <v>35.1</v>
      </c>
      <c r="C50" s="112" t="s">
        <v>234</v>
      </c>
      <c r="D50" s="112" t="s">
        <v>183</v>
      </c>
      <c r="E50" s="113" t="s">
        <v>173</v>
      </c>
      <c r="F50" s="1"/>
    </row>
    <row r="51" spans="1:6" s="89" customFormat="1" x14ac:dyDescent="0.2">
      <c r="A51" s="114">
        <v>43671</v>
      </c>
      <c r="B51" s="111">
        <v>83</v>
      </c>
      <c r="C51" s="112" t="s">
        <v>234</v>
      </c>
      <c r="D51" s="112" t="s">
        <v>187</v>
      </c>
      <c r="E51" s="113" t="s">
        <v>175</v>
      </c>
      <c r="F51" s="1"/>
    </row>
    <row r="52" spans="1:6" s="89" customFormat="1" x14ac:dyDescent="0.2">
      <c r="A52" s="114">
        <v>43672</v>
      </c>
      <c r="B52" s="111">
        <v>83.4</v>
      </c>
      <c r="C52" s="112" t="s">
        <v>234</v>
      </c>
      <c r="D52" s="112" t="s">
        <v>188</v>
      </c>
      <c r="E52" s="113" t="s">
        <v>175</v>
      </c>
      <c r="F52" s="1"/>
    </row>
    <row r="53" spans="1:6" s="89" customFormat="1" x14ac:dyDescent="0.2">
      <c r="A53" s="114">
        <v>43672</v>
      </c>
      <c r="B53" s="111">
        <v>21.2</v>
      </c>
      <c r="C53" s="112" t="s">
        <v>234</v>
      </c>
      <c r="D53" s="112" t="s">
        <v>194</v>
      </c>
      <c r="E53" s="113" t="s">
        <v>175</v>
      </c>
      <c r="F53" s="1"/>
    </row>
    <row r="54" spans="1:6" s="89" customFormat="1" x14ac:dyDescent="0.2">
      <c r="A54" s="114">
        <v>43692</v>
      </c>
      <c r="B54" s="111">
        <v>2.75</v>
      </c>
      <c r="C54" s="112"/>
      <c r="D54" s="112" t="s">
        <v>197</v>
      </c>
      <c r="E54" s="113" t="s">
        <v>173</v>
      </c>
      <c r="F54" s="1"/>
    </row>
    <row r="55" spans="1:6" s="89" customFormat="1" x14ac:dyDescent="0.2"/>
    <row r="56" spans="1:6" s="89" customFormat="1" x14ac:dyDescent="0.2">
      <c r="A56" s="114">
        <v>43699</v>
      </c>
      <c r="B56" s="111">
        <v>554</v>
      </c>
      <c r="C56" s="112" t="s">
        <v>235</v>
      </c>
      <c r="D56" s="112" t="s">
        <v>184</v>
      </c>
      <c r="E56" s="113" t="s">
        <v>175</v>
      </c>
      <c r="F56" s="1"/>
    </row>
    <row r="57" spans="1:6" s="89" customFormat="1" x14ac:dyDescent="0.2">
      <c r="A57" s="114">
        <v>43699</v>
      </c>
      <c r="B57" s="111">
        <v>38.299999999999997</v>
      </c>
      <c r="C57" s="112" t="s">
        <v>235</v>
      </c>
      <c r="D57" s="112" t="s">
        <v>183</v>
      </c>
      <c r="E57" s="113" t="s">
        <v>173</v>
      </c>
      <c r="F57" s="1"/>
    </row>
    <row r="58" spans="1:6" s="89" customFormat="1" x14ac:dyDescent="0.2">
      <c r="A58" s="114">
        <v>43699</v>
      </c>
      <c r="B58" s="111">
        <v>35.1</v>
      </c>
      <c r="C58" s="112" t="s">
        <v>235</v>
      </c>
      <c r="D58" s="112" t="s">
        <v>185</v>
      </c>
      <c r="E58" s="113" t="s">
        <v>173</v>
      </c>
      <c r="F58" s="1"/>
    </row>
    <row r="59" spans="1:6" s="89" customFormat="1" x14ac:dyDescent="0.2">
      <c r="A59" s="114">
        <v>43703</v>
      </c>
      <c r="B59" s="111">
        <v>11.5</v>
      </c>
      <c r="C59" s="112" t="s">
        <v>235</v>
      </c>
      <c r="D59" s="112" t="s">
        <v>191</v>
      </c>
      <c r="E59" s="113" t="s">
        <v>173</v>
      </c>
      <c r="F59" s="1"/>
    </row>
    <row r="60" spans="1:6" s="89" customFormat="1" x14ac:dyDescent="0.2">
      <c r="A60" s="114">
        <v>43704</v>
      </c>
      <c r="B60" s="111">
        <v>17.600000000000001</v>
      </c>
      <c r="C60" s="112" t="s">
        <v>257</v>
      </c>
      <c r="D60" s="112" t="s">
        <v>189</v>
      </c>
      <c r="E60" s="113" t="s">
        <v>173</v>
      </c>
      <c r="F60" s="1"/>
    </row>
    <row r="61" spans="1:6" s="89" customFormat="1" x14ac:dyDescent="0.2">
      <c r="A61" s="114">
        <v>43705</v>
      </c>
      <c r="B61" s="111">
        <v>33.9</v>
      </c>
      <c r="C61" s="112" t="s">
        <v>236</v>
      </c>
      <c r="D61" s="112" t="s">
        <v>183</v>
      </c>
      <c r="E61" s="113" t="s">
        <v>173</v>
      </c>
      <c r="F61" s="1"/>
    </row>
    <row r="62" spans="1:6" s="89" customFormat="1" x14ac:dyDescent="0.2">
      <c r="A62" s="114">
        <v>43705</v>
      </c>
      <c r="B62" s="111">
        <v>74.5</v>
      </c>
      <c r="C62" s="112" t="s">
        <v>236</v>
      </c>
      <c r="D62" s="112" t="s">
        <v>194</v>
      </c>
      <c r="E62" s="113" t="s">
        <v>175</v>
      </c>
      <c r="F62" s="1"/>
    </row>
    <row r="63" spans="1:6" s="89" customFormat="1" x14ac:dyDescent="0.2">
      <c r="A63" s="114">
        <v>43705</v>
      </c>
      <c r="B63" s="111">
        <v>52.21</v>
      </c>
      <c r="C63" s="112" t="s">
        <v>236</v>
      </c>
      <c r="D63" s="112" t="s">
        <v>201</v>
      </c>
      <c r="E63" s="113" t="s">
        <v>175</v>
      </c>
      <c r="F63" s="1"/>
    </row>
    <row r="64" spans="1:6" s="89" customFormat="1" ht="12" customHeight="1" x14ac:dyDescent="0.2">
      <c r="A64" s="114">
        <v>43705</v>
      </c>
      <c r="B64" s="111">
        <v>74.5</v>
      </c>
      <c r="C64" s="112" t="s">
        <v>236</v>
      </c>
      <c r="D64" s="112" t="s">
        <v>198</v>
      </c>
      <c r="E64" s="113" t="s">
        <v>175</v>
      </c>
      <c r="F64" s="1"/>
    </row>
    <row r="65" spans="1:6" s="89" customFormat="1" ht="12" customHeight="1" x14ac:dyDescent="0.2">
      <c r="A65" s="114">
        <v>43706</v>
      </c>
      <c r="B65" s="111">
        <v>18.3</v>
      </c>
      <c r="C65" s="112" t="s">
        <v>236</v>
      </c>
      <c r="D65" s="112" t="s">
        <v>194</v>
      </c>
      <c r="E65" s="113" t="s">
        <v>175</v>
      </c>
      <c r="F65" s="1"/>
    </row>
    <row r="66" spans="1:6" s="89" customFormat="1" x14ac:dyDescent="0.2">
      <c r="A66" s="114">
        <v>43706</v>
      </c>
      <c r="B66" s="111">
        <v>81.8</v>
      </c>
      <c r="C66" s="112" t="s">
        <v>236</v>
      </c>
      <c r="D66" s="112" t="s">
        <v>188</v>
      </c>
      <c r="E66" s="113" t="s">
        <v>175</v>
      </c>
      <c r="F66" s="1"/>
    </row>
    <row r="67" spans="1:6" s="89" customFormat="1" x14ac:dyDescent="0.2">
      <c r="A67" s="114">
        <v>43706</v>
      </c>
      <c r="B67" s="111">
        <v>29.6</v>
      </c>
      <c r="C67" s="112" t="s">
        <v>236</v>
      </c>
      <c r="D67" s="112" t="s">
        <v>190</v>
      </c>
      <c r="E67" s="113" t="s">
        <v>173</v>
      </c>
      <c r="F67" s="1"/>
    </row>
    <row r="68" spans="1:6" s="89" customFormat="1" x14ac:dyDescent="0.2">
      <c r="A68" s="114">
        <v>43710</v>
      </c>
      <c r="B68" s="111">
        <v>23</v>
      </c>
      <c r="C68" s="112" t="s">
        <v>237</v>
      </c>
      <c r="D68" s="112" t="s">
        <v>199</v>
      </c>
      <c r="E68" s="113" t="s">
        <v>175</v>
      </c>
      <c r="F68" s="1"/>
    </row>
    <row r="69" spans="1:6" s="89" customFormat="1" x14ac:dyDescent="0.2">
      <c r="A69" s="114">
        <v>43710</v>
      </c>
      <c r="B69" s="111">
        <v>42</v>
      </c>
      <c r="C69" s="112" t="s">
        <v>237</v>
      </c>
      <c r="D69" s="112" t="s">
        <v>203</v>
      </c>
      <c r="E69" s="113" t="s">
        <v>173</v>
      </c>
      <c r="F69" s="1"/>
    </row>
    <row r="70" spans="1:6" s="89" customFormat="1" x14ac:dyDescent="0.2">
      <c r="A70" s="114">
        <v>43711</v>
      </c>
      <c r="B70" s="111">
        <v>10</v>
      </c>
      <c r="C70" s="112" t="s">
        <v>237</v>
      </c>
      <c r="D70" s="112" t="s">
        <v>200</v>
      </c>
      <c r="E70" s="113" t="s">
        <v>175</v>
      </c>
      <c r="F70" s="1"/>
    </row>
    <row r="71" spans="1:6" s="89" customFormat="1" x14ac:dyDescent="0.2">
      <c r="A71" s="114">
        <v>43711</v>
      </c>
      <c r="B71" s="111">
        <v>34.6</v>
      </c>
      <c r="C71" s="112" t="s">
        <v>237</v>
      </c>
      <c r="D71" s="112" t="s">
        <v>190</v>
      </c>
      <c r="E71" s="113" t="s">
        <v>173</v>
      </c>
      <c r="F71" s="1"/>
    </row>
    <row r="72" spans="1:6" s="89" customFormat="1" x14ac:dyDescent="0.2">
      <c r="A72" s="114">
        <v>43713</v>
      </c>
      <c r="B72" s="111">
        <v>314</v>
      </c>
      <c r="C72" s="112" t="s">
        <v>238</v>
      </c>
      <c r="D72" s="112" t="s">
        <v>186</v>
      </c>
      <c r="E72" s="113" t="s">
        <v>175</v>
      </c>
      <c r="F72" s="1"/>
    </row>
    <row r="73" spans="1:6" s="89" customFormat="1" x14ac:dyDescent="0.2">
      <c r="A73" s="114">
        <v>43713</v>
      </c>
      <c r="B73" s="111">
        <v>19</v>
      </c>
      <c r="C73" s="112" t="s">
        <v>238</v>
      </c>
      <c r="D73" s="112" t="s">
        <v>198</v>
      </c>
      <c r="E73" s="113" t="s">
        <v>175</v>
      </c>
      <c r="F73" s="1"/>
    </row>
    <row r="74" spans="1:6" s="89" customFormat="1" x14ac:dyDescent="0.2">
      <c r="A74" s="114">
        <v>43713</v>
      </c>
      <c r="B74" s="111">
        <v>35.4</v>
      </c>
      <c r="C74" s="112" t="s">
        <v>238</v>
      </c>
      <c r="D74" s="112" t="s">
        <v>183</v>
      </c>
      <c r="E74" s="113" t="s">
        <v>173</v>
      </c>
      <c r="F74" s="1"/>
    </row>
    <row r="75" spans="1:6" s="89" customFormat="1" x14ac:dyDescent="0.2">
      <c r="A75" s="114">
        <v>43713</v>
      </c>
      <c r="B75" s="111">
        <v>43.3</v>
      </c>
      <c r="C75" s="112" t="s">
        <v>238</v>
      </c>
      <c r="D75" s="112" t="s">
        <v>190</v>
      </c>
      <c r="E75" s="113" t="s">
        <v>173</v>
      </c>
      <c r="F75" s="1"/>
    </row>
    <row r="76" spans="1:6" s="89" customFormat="1" x14ac:dyDescent="0.2">
      <c r="A76" s="114">
        <v>43713</v>
      </c>
      <c r="B76" s="111">
        <v>81</v>
      </c>
      <c r="C76" s="112" t="s">
        <v>238</v>
      </c>
      <c r="D76" s="112" t="s">
        <v>188</v>
      </c>
      <c r="E76" s="113" t="s">
        <v>175</v>
      </c>
      <c r="F76" s="1"/>
    </row>
    <row r="77" spans="1:6" s="89" customFormat="1" x14ac:dyDescent="0.2">
      <c r="A77" s="114">
        <v>43720</v>
      </c>
      <c r="B77" s="111">
        <v>206</v>
      </c>
      <c r="C77" s="112" t="s">
        <v>224</v>
      </c>
      <c r="D77" s="112" t="s">
        <v>174</v>
      </c>
      <c r="E77" s="113" t="s">
        <v>179</v>
      </c>
      <c r="F77" s="1"/>
    </row>
    <row r="78" spans="1:6" s="89" customFormat="1" x14ac:dyDescent="0.2">
      <c r="A78" s="114">
        <v>43720</v>
      </c>
      <c r="B78" s="111">
        <v>36.4</v>
      </c>
      <c r="C78" s="112" t="s">
        <v>224</v>
      </c>
      <c r="D78" s="112" t="s">
        <v>205</v>
      </c>
      <c r="E78" s="113" t="s">
        <v>173</v>
      </c>
      <c r="F78" s="1"/>
    </row>
    <row r="79" spans="1:6" s="89" customFormat="1" x14ac:dyDescent="0.2">
      <c r="A79" s="114">
        <v>43720</v>
      </c>
      <c r="B79" s="111">
        <v>28.3</v>
      </c>
      <c r="C79" s="112" t="s">
        <v>224</v>
      </c>
      <c r="D79" s="112" t="s">
        <v>190</v>
      </c>
      <c r="E79" s="113" t="s">
        <v>173</v>
      </c>
      <c r="F79" s="1"/>
    </row>
    <row r="80" spans="1:6" s="89" customFormat="1" x14ac:dyDescent="0.2">
      <c r="A80" s="114">
        <v>43720</v>
      </c>
      <c r="B80" s="111">
        <v>33.4</v>
      </c>
      <c r="C80" s="112" t="s">
        <v>224</v>
      </c>
      <c r="D80" s="112" t="s">
        <v>204</v>
      </c>
      <c r="E80" s="113" t="s">
        <v>173</v>
      </c>
      <c r="F80" s="1"/>
    </row>
    <row r="81" spans="1:6" s="89" customFormat="1" x14ac:dyDescent="0.2">
      <c r="A81" s="114">
        <v>43720</v>
      </c>
      <c r="B81" s="111">
        <v>165.62</v>
      </c>
      <c r="C81" s="112" t="s">
        <v>239</v>
      </c>
      <c r="D81" s="112" t="s">
        <v>208</v>
      </c>
      <c r="E81" s="113" t="s">
        <v>179</v>
      </c>
      <c r="F81" s="1"/>
    </row>
    <row r="82" spans="1:6" s="89" customFormat="1" x14ac:dyDescent="0.2">
      <c r="A82" s="114">
        <v>43720</v>
      </c>
      <c r="B82" s="111">
        <v>32.36</v>
      </c>
      <c r="C82" s="112" t="s">
        <v>224</v>
      </c>
      <c r="D82" s="112" t="s">
        <v>192</v>
      </c>
      <c r="E82" s="113" t="s">
        <v>179</v>
      </c>
      <c r="F82" s="1"/>
    </row>
    <row r="83" spans="1:6" s="89" customFormat="1" x14ac:dyDescent="0.2">
      <c r="A83" s="114">
        <v>43776</v>
      </c>
      <c r="B83" s="111">
        <v>363.24</v>
      </c>
      <c r="C83" s="112" t="s">
        <v>240</v>
      </c>
      <c r="D83" s="112" t="s">
        <v>219</v>
      </c>
      <c r="E83" s="113" t="s">
        <v>175</v>
      </c>
      <c r="F83" s="1"/>
    </row>
    <row r="84" spans="1:6" s="89" customFormat="1" x14ac:dyDescent="0.2">
      <c r="A84" s="114">
        <v>43776</v>
      </c>
      <c r="B84" s="111">
        <v>35.200000000000003</v>
      </c>
      <c r="C84" s="112" t="s">
        <v>240</v>
      </c>
      <c r="D84" s="112" t="s">
        <v>204</v>
      </c>
      <c r="E84" s="113" t="s">
        <v>173</v>
      </c>
      <c r="F84" s="1"/>
    </row>
    <row r="85" spans="1:6" s="89" customFormat="1" x14ac:dyDescent="0.2">
      <c r="A85" s="114">
        <v>43776</v>
      </c>
      <c r="B85" s="111">
        <v>80.8</v>
      </c>
      <c r="C85" s="112" t="s">
        <v>240</v>
      </c>
      <c r="D85" s="112" t="s">
        <v>227</v>
      </c>
      <c r="E85" s="113" t="s">
        <v>175</v>
      </c>
      <c r="F85" s="1"/>
    </row>
    <row r="86" spans="1:6" s="89" customFormat="1" x14ac:dyDescent="0.2">
      <c r="A86" s="114">
        <v>43776</v>
      </c>
      <c r="B86" s="111">
        <v>39.1</v>
      </c>
      <c r="C86" s="112" t="s">
        <v>240</v>
      </c>
      <c r="D86" s="112" t="s">
        <v>190</v>
      </c>
      <c r="E86" s="113" t="s">
        <v>173</v>
      </c>
      <c r="F86" s="1"/>
    </row>
    <row r="87" spans="1:6" s="89" customFormat="1" x14ac:dyDescent="0.2">
      <c r="A87" s="114">
        <v>43783</v>
      </c>
      <c r="B87" s="111">
        <v>470.03</v>
      </c>
      <c r="C87" s="112" t="s">
        <v>241</v>
      </c>
      <c r="D87" s="112" t="s">
        <v>219</v>
      </c>
      <c r="E87" s="113" t="s">
        <v>175</v>
      </c>
      <c r="F87" s="1"/>
    </row>
    <row r="88" spans="1:6" s="89" customFormat="1" x14ac:dyDescent="0.2">
      <c r="A88" s="114">
        <v>43783</v>
      </c>
      <c r="B88" s="111">
        <v>36.6</v>
      </c>
      <c r="C88" s="112" t="s">
        <v>241</v>
      </c>
      <c r="D88" s="112" t="s">
        <v>228</v>
      </c>
      <c r="E88" s="113" t="s">
        <v>173</v>
      </c>
      <c r="F88" s="1"/>
    </row>
    <row r="89" spans="1:6" s="89" customFormat="1" x14ac:dyDescent="0.2">
      <c r="A89" s="114">
        <v>43783</v>
      </c>
      <c r="B89" s="111">
        <v>83.2</v>
      </c>
      <c r="C89" s="112" t="s">
        <v>241</v>
      </c>
      <c r="D89" s="112" t="s">
        <v>230</v>
      </c>
      <c r="E89" s="113" t="s">
        <v>175</v>
      </c>
      <c r="F89" s="1"/>
    </row>
    <row r="90" spans="1:6" s="89" customFormat="1" x14ac:dyDescent="0.2">
      <c r="A90" s="114">
        <v>43784</v>
      </c>
      <c r="B90" s="111">
        <v>83.8</v>
      </c>
      <c r="C90" s="112" t="s">
        <v>241</v>
      </c>
      <c r="D90" s="112" t="s">
        <v>229</v>
      </c>
      <c r="E90" s="113" t="s">
        <v>175</v>
      </c>
      <c r="F90" s="1"/>
    </row>
    <row r="91" spans="1:6" s="89" customFormat="1" x14ac:dyDescent="0.2">
      <c r="A91" s="114">
        <v>43784</v>
      </c>
      <c r="B91" s="111">
        <v>40.1</v>
      </c>
      <c r="C91" s="112" t="s">
        <v>241</v>
      </c>
      <c r="D91" s="112" t="s">
        <v>231</v>
      </c>
      <c r="E91" s="113" t="s">
        <v>173</v>
      </c>
      <c r="F91" s="1"/>
    </row>
    <row r="92" spans="1:6" s="89" customFormat="1" x14ac:dyDescent="0.2">
      <c r="A92" s="114">
        <v>43789</v>
      </c>
      <c r="B92" s="111">
        <v>1193.5999999999999</v>
      </c>
      <c r="C92" s="112" t="s">
        <v>224</v>
      </c>
      <c r="D92" s="112" t="s">
        <v>226</v>
      </c>
      <c r="E92" s="113" t="s">
        <v>225</v>
      </c>
      <c r="F92" s="1"/>
    </row>
    <row r="93" spans="1:6" s="89" customFormat="1" x14ac:dyDescent="0.2">
      <c r="A93" s="114">
        <v>43789</v>
      </c>
      <c r="B93" s="111">
        <v>45.8</v>
      </c>
      <c r="C93" s="112" t="s">
        <v>224</v>
      </c>
      <c r="D93" s="112" t="s">
        <v>233</v>
      </c>
      <c r="E93" s="113" t="s">
        <v>173</v>
      </c>
      <c r="F93" s="1"/>
    </row>
    <row r="94" spans="1:6" s="89" customFormat="1" x14ac:dyDescent="0.2">
      <c r="A94" s="114">
        <v>43790</v>
      </c>
      <c r="B94" s="111">
        <v>38.200000000000003</v>
      </c>
      <c r="C94" s="112" t="s">
        <v>224</v>
      </c>
      <c r="D94" s="112" t="s">
        <v>231</v>
      </c>
      <c r="E94" s="113" t="s">
        <v>173</v>
      </c>
      <c r="F94" s="1"/>
    </row>
    <row r="95" spans="1:6" s="89" customFormat="1" x14ac:dyDescent="0.2">
      <c r="A95" s="114">
        <v>43795</v>
      </c>
      <c r="B95" s="111">
        <v>351.24</v>
      </c>
      <c r="C95" s="112" t="s">
        <v>242</v>
      </c>
      <c r="D95" s="112" t="s">
        <v>219</v>
      </c>
      <c r="E95" s="113" t="s">
        <v>175</v>
      </c>
      <c r="F95" s="1"/>
    </row>
    <row r="96" spans="1:6" s="89" customFormat="1" x14ac:dyDescent="0.2">
      <c r="A96" s="114">
        <v>43795</v>
      </c>
      <c r="B96" s="111">
        <v>36</v>
      </c>
      <c r="C96" s="112" t="s">
        <v>242</v>
      </c>
      <c r="D96" s="112" t="s">
        <v>228</v>
      </c>
      <c r="E96" s="113" t="s">
        <v>173</v>
      </c>
      <c r="F96" s="1"/>
    </row>
    <row r="97" spans="1:6" s="89" customFormat="1" x14ac:dyDescent="0.2">
      <c r="A97" s="114">
        <v>43796</v>
      </c>
      <c r="B97" s="111">
        <v>88.4</v>
      </c>
      <c r="C97" s="112" t="s">
        <v>242</v>
      </c>
      <c r="D97" s="112" t="s">
        <v>232</v>
      </c>
      <c r="E97" s="113" t="s">
        <v>175</v>
      </c>
      <c r="F97" s="1"/>
    </row>
    <row r="98" spans="1:6" s="89" customFormat="1" x14ac:dyDescent="0.2">
      <c r="A98" s="114">
        <v>43796</v>
      </c>
      <c r="B98" s="111">
        <v>39.5</v>
      </c>
      <c r="C98" s="112" t="s">
        <v>242</v>
      </c>
      <c r="D98" s="112" t="s">
        <v>231</v>
      </c>
      <c r="E98" s="113" t="s">
        <v>173</v>
      </c>
      <c r="F98" s="1"/>
    </row>
    <row r="99" spans="1:6" s="89" customFormat="1" x14ac:dyDescent="0.2">
      <c r="A99" s="114">
        <v>43852</v>
      </c>
      <c r="B99" s="111">
        <v>351.21</v>
      </c>
      <c r="C99" s="112" t="s">
        <v>260</v>
      </c>
      <c r="D99" s="112" t="s">
        <v>259</v>
      </c>
      <c r="E99" s="113" t="s">
        <v>175</v>
      </c>
      <c r="F99" s="1"/>
    </row>
    <row r="100" spans="1:6" s="89" customFormat="1" x14ac:dyDescent="0.2">
      <c r="A100" s="114">
        <v>43852</v>
      </c>
      <c r="B100" s="111">
        <v>237.39</v>
      </c>
      <c r="C100" s="112" t="s">
        <v>260</v>
      </c>
      <c r="D100" s="112" t="s">
        <v>172</v>
      </c>
      <c r="E100" s="113" t="s">
        <v>175</v>
      </c>
      <c r="F100" s="1"/>
    </row>
    <row r="101" spans="1:6" s="89" customFormat="1" x14ac:dyDescent="0.2">
      <c r="A101" s="114">
        <v>43872</v>
      </c>
      <c r="B101" s="111">
        <v>402.87</v>
      </c>
      <c r="C101" s="112" t="s">
        <v>234</v>
      </c>
      <c r="D101" s="112" t="s">
        <v>259</v>
      </c>
      <c r="E101" s="113" t="s">
        <v>175</v>
      </c>
      <c r="F101" s="1"/>
    </row>
    <row r="102" spans="1:6" s="89" customFormat="1" x14ac:dyDescent="0.2">
      <c r="A102" s="114">
        <v>43872</v>
      </c>
      <c r="B102" s="111">
        <v>106.7</v>
      </c>
      <c r="C102" s="112" t="s">
        <v>234</v>
      </c>
      <c r="D102" s="112" t="s">
        <v>261</v>
      </c>
      <c r="E102" s="113" t="s">
        <v>175</v>
      </c>
      <c r="F102" s="1"/>
    </row>
    <row r="103" spans="1:6" s="89" customFormat="1" x14ac:dyDescent="0.2">
      <c r="A103" s="114">
        <v>43872</v>
      </c>
      <c r="B103" s="111">
        <v>75.39</v>
      </c>
      <c r="C103" s="112" t="s">
        <v>234</v>
      </c>
      <c r="D103" s="112" t="s">
        <v>264</v>
      </c>
      <c r="E103" s="113" t="s">
        <v>175</v>
      </c>
      <c r="F103" s="1"/>
    </row>
    <row r="104" spans="1:6" s="89" customFormat="1" x14ac:dyDescent="0.2">
      <c r="A104" s="114">
        <v>43872</v>
      </c>
      <c r="B104" s="111">
        <v>14.78</v>
      </c>
      <c r="C104" s="112" t="s">
        <v>234</v>
      </c>
      <c r="D104" s="112" t="s">
        <v>262</v>
      </c>
      <c r="E104" s="113" t="s">
        <v>175</v>
      </c>
      <c r="F104" s="1"/>
    </row>
    <row r="105" spans="1:6" s="89" customFormat="1" x14ac:dyDescent="0.2">
      <c r="A105" s="114">
        <v>43872</v>
      </c>
      <c r="B105" s="111">
        <v>31.3</v>
      </c>
      <c r="C105" s="112" t="s">
        <v>234</v>
      </c>
      <c r="D105" s="112" t="s">
        <v>263</v>
      </c>
      <c r="E105" s="113" t="s">
        <v>173</v>
      </c>
      <c r="F105" s="1"/>
    </row>
    <row r="106" spans="1:6" s="89" customFormat="1" x14ac:dyDescent="0.2">
      <c r="A106" s="114">
        <v>43878</v>
      </c>
      <c r="B106" s="111">
        <v>204.88</v>
      </c>
      <c r="C106" s="112" t="s">
        <v>224</v>
      </c>
      <c r="D106" s="112" t="s">
        <v>259</v>
      </c>
      <c r="E106" s="113" t="s">
        <v>258</v>
      </c>
      <c r="F106" s="1"/>
    </row>
    <row r="107" spans="1:6" s="89" customFormat="1" x14ac:dyDescent="0.2">
      <c r="A107" s="114">
        <v>43887</v>
      </c>
      <c r="B107" s="111">
        <v>351.21</v>
      </c>
      <c r="C107" s="112" t="s">
        <v>260</v>
      </c>
      <c r="D107" s="112" t="s">
        <v>259</v>
      </c>
      <c r="E107" s="113" t="s">
        <v>175</v>
      </c>
      <c r="F107" s="1"/>
    </row>
    <row r="108" spans="1:6" s="89" customFormat="1" x14ac:dyDescent="0.2">
      <c r="A108" s="114">
        <v>43900</v>
      </c>
      <c r="B108" s="111">
        <v>213.49</v>
      </c>
      <c r="C108" s="112" t="s">
        <v>265</v>
      </c>
      <c r="D108" s="112" t="s">
        <v>259</v>
      </c>
      <c r="E108" s="113" t="s">
        <v>175</v>
      </c>
      <c r="F108" s="1"/>
    </row>
    <row r="109" spans="1:6" s="89" customFormat="1" x14ac:dyDescent="0.2">
      <c r="A109" s="114">
        <v>43900</v>
      </c>
      <c r="B109" s="111">
        <v>12.18</v>
      </c>
      <c r="C109" s="112" t="s">
        <v>265</v>
      </c>
      <c r="D109" s="112" t="s">
        <v>194</v>
      </c>
      <c r="E109" s="113" t="s">
        <v>175</v>
      </c>
      <c r="F109" s="1"/>
    </row>
    <row r="110" spans="1:6" s="89" customFormat="1" x14ac:dyDescent="0.2">
      <c r="A110" s="114">
        <v>43900</v>
      </c>
      <c r="B110" s="111">
        <v>176.52</v>
      </c>
      <c r="C110" s="112" t="s">
        <v>265</v>
      </c>
      <c r="D110" s="112" t="s">
        <v>172</v>
      </c>
      <c r="E110" s="113" t="s">
        <v>175</v>
      </c>
      <c r="F110" s="1"/>
    </row>
    <row r="111" spans="1:6" s="89" customFormat="1" x14ac:dyDescent="0.2">
      <c r="A111" s="114"/>
      <c r="B111" s="111"/>
      <c r="C111" s="112"/>
      <c r="D111" s="112"/>
      <c r="E111" s="113"/>
      <c r="F111" s="1"/>
    </row>
    <row r="112" spans="1:6" s="89" customFormat="1" x14ac:dyDescent="0.2">
      <c r="A112" s="114"/>
      <c r="B112" s="111"/>
      <c r="C112" s="112"/>
      <c r="D112" s="112"/>
      <c r="E112" s="113"/>
      <c r="F112" s="1"/>
    </row>
    <row r="113" spans="1:6" s="89" customFormat="1" hidden="1" x14ac:dyDescent="0.2">
      <c r="A113" s="114"/>
      <c r="B113" s="111"/>
      <c r="C113" s="112"/>
      <c r="D113" s="112"/>
      <c r="E113" s="113"/>
      <c r="F113" s="1"/>
    </row>
    <row r="114" spans="1:6" ht="19.5" customHeight="1" x14ac:dyDescent="0.2">
      <c r="A114" s="128" t="s">
        <v>155</v>
      </c>
      <c r="B114" s="129">
        <f>SUM(B45:B113)</f>
        <v>8177.2699999999995</v>
      </c>
      <c r="C114" s="130" t="str">
        <f>IF(SUBTOTAL(3,B45:B113)=SUBTOTAL(103,B45:B113),'Summary and sign-off'!$A$47,'Summary and sign-off'!$A$48)</f>
        <v>Check - there are no hidden rows with data</v>
      </c>
      <c r="D114" s="166" t="str">
        <f>IF('Summary and sign-off'!F55='Summary and sign-off'!F53,'Summary and sign-off'!A50,'Summary and sign-off'!A49)</f>
        <v>Check - each entry provides sufficient information</v>
      </c>
      <c r="E114" s="166"/>
      <c r="F114" s="48"/>
    </row>
    <row r="115" spans="1:6" ht="10.5" customHeight="1" x14ac:dyDescent="0.2">
      <c r="A115" s="29"/>
      <c r="B115" s="24"/>
      <c r="C115" s="29"/>
      <c r="D115" s="29"/>
      <c r="E115" s="29"/>
      <c r="F115" s="29"/>
    </row>
    <row r="116" spans="1:6" ht="24.75" customHeight="1" x14ac:dyDescent="0.2">
      <c r="A116" s="167" t="s">
        <v>44</v>
      </c>
      <c r="B116" s="167"/>
      <c r="C116" s="167"/>
      <c r="D116" s="167"/>
      <c r="E116" s="167"/>
      <c r="F116" s="48"/>
    </row>
    <row r="117" spans="1:6" ht="27" customHeight="1" x14ac:dyDescent="0.2">
      <c r="A117" s="37" t="s">
        <v>49</v>
      </c>
      <c r="B117" s="37" t="s">
        <v>31</v>
      </c>
      <c r="C117" s="37" t="s">
        <v>147</v>
      </c>
      <c r="D117" s="37" t="s">
        <v>88</v>
      </c>
      <c r="E117" s="37" t="s">
        <v>76</v>
      </c>
      <c r="F117" s="51"/>
    </row>
    <row r="118" spans="1:6" s="89" customFormat="1" hidden="1" x14ac:dyDescent="0.2">
      <c r="A118" s="114"/>
      <c r="B118" s="111"/>
      <c r="C118" s="112"/>
      <c r="D118" s="112"/>
      <c r="E118" s="113"/>
      <c r="F118" s="1"/>
    </row>
    <row r="119" spans="1:6" s="89" customFormat="1" x14ac:dyDescent="0.2">
      <c r="A119" s="114">
        <v>43696</v>
      </c>
      <c r="B119" s="111">
        <v>3</v>
      </c>
      <c r="C119" s="112" t="s">
        <v>266</v>
      </c>
      <c r="D119" s="112" t="s">
        <v>197</v>
      </c>
      <c r="E119" s="113" t="s">
        <v>173</v>
      </c>
      <c r="F119" s="1"/>
    </row>
    <row r="120" spans="1:6" s="89" customFormat="1" x14ac:dyDescent="0.2">
      <c r="A120" s="114"/>
      <c r="B120" s="111"/>
      <c r="C120" s="112"/>
      <c r="D120" s="112"/>
      <c r="E120" s="113"/>
      <c r="F120" s="1"/>
    </row>
    <row r="121" spans="1:6" s="89" customFormat="1" x14ac:dyDescent="0.2">
      <c r="A121" s="114"/>
      <c r="B121" s="111"/>
      <c r="C121" s="112"/>
      <c r="D121" s="112"/>
      <c r="E121" s="113"/>
      <c r="F121" s="1"/>
    </row>
    <row r="122" spans="1:6" s="89" customFormat="1" hidden="1" x14ac:dyDescent="0.2">
      <c r="A122" s="114"/>
      <c r="B122" s="111"/>
      <c r="C122" s="112"/>
      <c r="D122" s="112"/>
      <c r="E122" s="113"/>
      <c r="F122" s="1"/>
    </row>
    <row r="123" spans="1:6" ht="19.5" customHeight="1" x14ac:dyDescent="0.2">
      <c r="A123" s="128" t="s">
        <v>152</v>
      </c>
      <c r="B123" s="129">
        <f>SUM(B118:B122)</f>
        <v>3</v>
      </c>
      <c r="C123" s="130" t="str">
        <f>IF(SUBTOTAL(3,B118:B122)=SUBTOTAL(103,B118:B122),'Summary and sign-off'!$A$47,'Summary and sign-off'!$A$48)</f>
        <v>Check - there are no hidden rows with data</v>
      </c>
      <c r="D123" s="166" t="str">
        <f>IF('Summary and sign-off'!F56='Summary and sign-off'!F53,'Summary and sign-off'!A50,'Summary and sign-off'!A49)</f>
        <v>Check - each entry provides sufficient information</v>
      </c>
      <c r="E123" s="166"/>
      <c r="F123" s="48"/>
    </row>
    <row r="124" spans="1:6" ht="10.5" customHeight="1" x14ac:dyDescent="0.2">
      <c r="A124" s="29"/>
      <c r="B124" s="97"/>
      <c r="C124" s="24"/>
      <c r="D124" s="29"/>
      <c r="E124" s="29"/>
      <c r="F124" s="29"/>
    </row>
    <row r="125" spans="1:6" ht="34.5" customHeight="1" x14ac:dyDescent="0.2">
      <c r="A125" s="52" t="s">
        <v>1</v>
      </c>
      <c r="B125" s="98">
        <f>B41+B114+B123</f>
        <v>30572.49</v>
      </c>
      <c r="C125" s="53"/>
      <c r="D125" s="53"/>
      <c r="E125" s="53"/>
      <c r="F125" s="28"/>
    </row>
    <row r="126" spans="1:6" x14ac:dyDescent="0.2">
      <c r="A126" s="29"/>
      <c r="B126" s="24"/>
      <c r="C126" s="29"/>
      <c r="D126" s="29"/>
      <c r="E126" s="29"/>
      <c r="F126" s="29"/>
    </row>
    <row r="127" spans="1:6" x14ac:dyDescent="0.2">
      <c r="A127" s="54" t="s">
        <v>8</v>
      </c>
      <c r="B127" s="27"/>
      <c r="C127" s="28"/>
      <c r="D127" s="28"/>
      <c r="E127" s="28"/>
      <c r="F127" s="29"/>
    </row>
    <row r="128" spans="1:6" ht="12.6" customHeight="1" x14ac:dyDescent="0.2">
      <c r="A128" s="25" t="s">
        <v>50</v>
      </c>
      <c r="B128" s="55"/>
      <c r="C128" s="55"/>
      <c r="D128" s="34"/>
      <c r="E128" s="34"/>
      <c r="F128" s="29"/>
    </row>
    <row r="129" spans="1:6" ht="12.95" customHeight="1" x14ac:dyDescent="0.2">
      <c r="A129" s="33" t="s">
        <v>156</v>
      </c>
      <c r="B129" s="29"/>
      <c r="C129" s="34"/>
      <c r="D129" s="29"/>
      <c r="E129" s="34"/>
      <c r="F129" s="29"/>
    </row>
    <row r="130" spans="1:6" x14ac:dyDescent="0.2">
      <c r="A130" s="33" t="s">
        <v>149</v>
      </c>
      <c r="B130" s="34"/>
      <c r="C130" s="34"/>
      <c r="D130" s="34"/>
      <c r="E130" s="56"/>
      <c r="F130" s="48"/>
    </row>
    <row r="131" spans="1:6" x14ac:dyDescent="0.2">
      <c r="A131" s="25" t="s">
        <v>157</v>
      </c>
      <c r="B131" s="27"/>
      <c r="C131" s="28"/>
      <c r="D131" s="28"/>
      <c r="E131" s="28"/>
      <c r="F131" s="29"/>
    </row>
    <row r="132" spans="1:6" ht="12.95" customHeight="1" x14ac:dyDescent="0.2">
      <c r="A132" s="33" t="s">
        <v>148</v>
      </c>
      <c r="B132" s="29"/>
      <c r="C132" s="34"/>
      <c r="D132" s="29"/>
      <c r="E132" s="34"/>
      <c r="F132" s="29"/>
    </row>
    <row r="133" spans="1:6" x14ac:dyDescent="0.2">
      <c r="A133" s="33" t="s">
        <v>153</v>
      </c>
      <c r="B133" s="34"/>
      <c r="C133" s="34"/>
      <c r="D133" s="34"/>
      <c r="E133" s="56"/>
      <c r="F133" s="48"/>
    </row>
    <row r="134" spans="1:6" x14ac:dyDescent="0.2">
      <c r="A134" s="38" t="s">
        <v>165</v>
      </c>
      <c r="B134" s="38"/>
      <c r="C134" s="38"/>
      <c r="D134" s="38"/>
      <c r="E134" s="56"/>
      <c r="F134" s="48"/>
    </row>
    <row r="135" spans="1:6" x14ac:dyDescent="0.2">
      <c r="A135" s="42"/>
      <c r="B135" s="29"/>
      <c r="C135" s="29"/>
      <c r="D135" s="29"/>
      <c r="E135" s="48"/>
      <c r="F135" s="48"/>
    </row>
    <row r="136" spans="1:6" hidden="1" x14ac:dyDescent="0.2">
      <c r="A136" s="42"/>
      <c r="B136" s="29"/>
      <c r="C136" s="29"/>
      <c r="D136" s="29"/>
      <c r="E136" s="48"/>
      <c r="F136" s="48"/>
    </row>
    <row r="137" spans="1:6" hidden="1" x14ac:dyDescent="0.2"/>
    <row r="138" spans="1:6" hidden="1" x14ac:dyDescent="0.2"/>
    <row r="139" spans="1:6" hidden="1" x14ac:dyDescent="0.2"/>
    <row r="140" spans="1:6" hidden="1" x14ac:dyDescent="0.2"/>
    <row r="141" spans="1:6" ht="12.75" hidden="1" customHeight="1" x14ac:dyDescent="0.2"/>
    <row r="142" spans="1:6" hidden="1" x14ac:dyDescent="0.2"/>
    <row r="143" spans="1:6" hidden="1" x14ac:dyDescent="0.2"/>
    <row r="144" spans="1:6" hidden="1" x14ac:dyDescent="0.2">
      <c r="A144" s="57"/>
      <c r="B144" s="48"/>
      <c r="C144" s="48"/>
      <c r="D144" s="48"/>
      <c r="E144" s="48"/>
      <c r="F144" s="48"/>
    </row>
    <row r="145" spans="1:6" hidden="1" x14ac:dyDescent="0.2">
      <c r="A145" s="57"/>
      <c r="B145" s="48"/>
      <c r="C145" s="48"/>
      <c r="D145" s="48"/>
      <c r="E145" s="48"/>
      <c r="F145" s="48"/>
    </row>
    <row r="146" spans="1:6" hidden="1" x14ac:dyDescent="0.2">
      <c r="A146" s="57"/>
      <c r="B146" s="48"/>
      <c r="C146" s="48"/>
      <c r="D146" s="48"/>
      <c r="E146" s="48"/>
      <c r="F146" s="48"/>
    </row>
    <row r="147" spans="1:6" hidden="1" x14ac:dyDescent="0.2">
      <c r="A147" s="57"/>
      <c r="B147" s="48"/>
      <c r="C147" s="48"/>
      <c r="D147" s="48"/>
      <c r="E147" s="48"/>
      <c r="F147" s="48"/>
    </row>
    <row r="148" spans="1:6" hidden="1" x14ac:dyDescent="0.2">
      <c r="A148" s="57"/>
      <c r="B148" s="48"/>
      <c r="C148" s="48"/>
      <c r="D148" s="48"/>
      <c r="E148" s="48"/>
      <c r="F148" s="48"/>
    </row>
    <row r="149" spans="1:6" hidden="1" x14ac:dyDescent="0.2"/>
    <row r="150" spans="1:6" hidden="1" x14ac:dyDescent="0.2"/>
    <row r="151" spans="1:6" hidden="1" x14ac:dyDescent="0.2"/>
    <row r="152" spans="1:6" hidden="1" x14ac:dyDescent="0.2"/>
    <row r="153" spans="1:6" hidden="1" x14ac:dyDescent="0.2"/>
    <row r="154" spans="1:6" hidden="1" x14ac:dyDescent="0.2"/>
    <row r="155" spans="1:6" hidden="1" x14ac:dyDescent="0.2"/>
    <row r="156" spans="1:6" x14ac:dyDescent="0.2"/>
    <row r="157" spans="1:6" x14ac:dyDescent="0.2"/>
    <row r="158" spans="1:6" x14ac:dyDescent="0.2"/>
    <row r="159" spans="1:6" x14ac:dyDescent="0.2"/>
    <row r="160" spans="1:6"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sheetData>
  <sheetProtection sheet="1" formatCells="0" formatRows="0" insertColumns="0" insertRows="0" deleteRows="0"/>
  <mergeCells count="15">
    <mergeCell ref="B7:E7"/>
    <mergeCell ref="B5:E5"/>
    <mergeCell ref="D123:E123"/>
    <mergeCell ref="A1:E1"/>
    <mergeCell ref="A43:E43"/>
    <mergeCell ref="A116:E116"/>
    <mergeCell ref="B2:E2"/>
    <mergeCell ref="B3:E3"/>
    <mergeCell ref="B4:E4"/>
    <mergeCell ref="A8:E8"/>
    <mergeCell ref="A9:E9"/>
    <mergeCell ref="B6:E6"/>
    <mergeCell ref="D41:E41"/>
    <mergeCell ref="D114:E114"/>
    <mergeCell ref="A10:E10"/>
  </mergeCells>
  <dataValidations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45:A46 A12:A40 A48:A54 A56:A113 A118:A122"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17 A44 A11" xr:uid="{00000000-0002-0000-0200-000001000000}"/>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sign-off'!$A$46</xm:f>
          </x14:formula1>
          <xm:sqref>B45:B46 B12:B40 B48:B54 B56:B113 B118:B122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64"/>
  <sheetViews>
    <sheetView topLeftCell="A7" zoomScaleNormal="100" workbookViewId="0">
      <selection activeCell="C15" sqref="C15"/>
    </sheetView>
  </sheetViews>
  <sheetFormatPr defaultColWidth="0" defaultRowHeight="12.75" zeroHeight="1" x14ac:dyDescent="0.2"/>
  <cols>
    <col min="1" max="1" width="35.7109375" style="17" customWidth="1"/>
    <col min="2" max="2" width="14.28515625" style="17" customWidth="1"/>
    <col min="3" max="3" width="71.42578125" style="17" customWidth="1"/>
    <col min="4" max="4" width="50" style="17" customWidth="1"/>
    <col min="5" max="5" width="21.42578125" style="17" customWidth="1"/>
    <col min="6" max="6" width="39.28515625" style="17" customWidth="1"/>
    <col min="7" max="10" width="9.140625" style="17" hidden="1" customWidth="1"/>
    <col min="11" max="13" width="0" style="17" hidden="1" customWidth="1"/>
    <col min="14" max="16384" width="0" style="17" hidden="1"/>
  </cols>
  <sheetData>
    <row r="1" spans="1:6" ht="26.25" customHeight="1" x14ac:dyDescent="0.2">
      <c r="A1" s="162" t="s">
        <v>6</v>
      </c>
      <c r="B1" s="162"/>
      <c r="C1" s="162"/>
      <c r="D1" s="162"/>
      <c r="E1" s="162"/>
      <c r="F1" s="40"/>
    </row>
    <row r="2" spans="1:6" ht="21" customHeight="1" x14ac:dyDescent="0.2">
      <c r="A2" s="4" t="s">
        <v>2</v>
      </c>
      <c r="B2" s="165" t="str">
        <f>'Summary and sign-off'!B2:F2</f>
        <v>Office of the Privacy Commissioner</v>
      </c>
      <c r="C2" s="165"/>
      <c r="D2" s="165"/>
      <c r="E2" s="165"/>
      <c r="F2" s="40"/>
    </row>
    <row r="3" spans="1:6" ht="21" customHeight="1" x14ac:dyDescent="0.2">
      <c r="A3" s="4" t="s">
        <v>3</v>
      </c>
      <c r="B3" s="165" t="str">
        <f>'Summary and sign-off'!B3:F3</f>
        <v>John Edwards</v>
      </c>
      <c r="C3" s="165"/>
      <c r="D3" s="165"/>
      <c r="E3" s="165"/>
      <c r="F3" s="40"/>
    </row>
    <row r="4" spans="1:6" ht="21" customHeight="1" x14ac:dyDescent="0.2">
      <c r="A4" s="4" t="s">
        <v>77</v>
      </c>
      <c r="B4" s="165">
        <f>'Summary and sign-off'!B4:F4</f>
        <v>43647</v>
      </c>
      <c r="C4" s="165"/>
      <c r="D4" s="165"/>
      <c r="E4" s="165"/>
      <c r="F4" s="40"/>
    </row>
    <row r="5" spans="1:6" ht="21" customHeight="1" x14ac:dyDescent="0.2">
      <c r="A5" s="4" t="s">
        <v>78</v>
      </c>
      <c r="B5" s="165">
        <f>'Summary and sign-off'!B5:F5</f>
        <v>44012</v>
      </c>
      <c r="C5" s="165"/>
      <c r="D5" s="165"/>
      <c r="E5" s="165"/>
      <c r="F5" s="40"/>
    </row>
    <row r="6" spans="1:6" ht="21" customHeight="1" x14ac:dyDescent="0.2">
      <c r="A6" s="4" t="s">
        <v>29</v>
      </c>
      <c r="B6" s="160" t="s">
        <v>64</v>
      </c>
      <c r="C6" s="160"/>
      <c r="D6" s="160"/>
      <c r="E6" s="160"/>
      <c r="F6" s="40"/>
    </row>
    <row r="7" spans="1:6" ht="21" customHeight="1" x14ac:dyDescent="0.2">
      <c r="A7" s="4" t="s">
        <v>104</v>
      </c>
      <c r="B7" s="160" t="s">
        <v>116</v>
      </c>
      <c r="C7" s="160"/>
      <c r="D7" s="160"/>
      <c r="E7" s="160"/>
      <c r="F7" s="40"/>
    </row>
    <row r="8" spans="1:6" ht="35.25" customHeight="1" x14ac:dyDescent="0.25">
      <c r="A8" s="175" t="s">
        <v>158</v>
      </c>
      <c r="B8" s="175"/>
      <c r="C8" s="176"/>
      <c r="D8" s="176"/>
      <c r="E8" s="176"/>
      <c r="F8" s="44"/>
    </row>
    <row r="9" spans="1:6" ht="35.25" customHeight="1" x14ac:dyDescent="0.25">
      <c r="A9" s="173" t="s">
        <v>135</v>
      </c>
      <c r="B9" s="174"/>
      <c r="C9" s="174"/>
      <c r="D9" s="174"/>
      <c r="E9" s="174"/>
      <c r="F9" s="44"/>
    </row>
    <row r="10" spans="1:6" ht="27" customHeight="1" x14ac:dyDescent="0.2">
      <c r="A10" s="37" t="s">
        <v>161</v>
      </c>
      <c r="B10" s="37" t="s">
        <v>31</v>
      </c>
      <c r="C10" s="37" t="s">
        <v>89</v>
      </c>
      <c r="D10" s="37" t="s">
        <v>87</v>
      </c>
      <c r="E10" s="37" t="s">
        <v>76</v>
      </c>
      <c r="F10" s="25"/>
    </row>
    <row r="11" spans="1:6" s="89" customFormat="1" hidden="1" x14ac:dyDescent="0.2">
      <c r="A11" s="110"/>
      <c r="B11" s="111"/>
      <c r="C11" s="116"/>
      <c r="D11" s="116"/>
      <c r="E11" s="117"/>
      <c r="F11" s="2"/>
    </row>
    <row r="12" spans="1:6" s="89" customFormat="1" x14ac:dyDescent="0.2">
      <c r="A12" s="114">
        <v>43676</v>
      </c>
      <c r="B12" s="111">
        <v>169</v>
      </c>
      <c r="C12" s="116" t="s">
        <v>244</v>
      </c>
      <c r="D12" s="116" t="s">
        <v>195</v>
      </c>
      <c r="E12" s="117" t="s">
        <v>173</v>
      </c>
      <c r="F12" s="2"/>
    </row>
    <row r="13" spans="1:6" s="89" customFormat="1" x14ac:dyDescent="0.2">
      <c r="A13" s="114">
        <v>43748</v>
      </c>
      <c r="B13" s="111">
        <v>32.17</v>
      </c>
      <c r="C13" s="116" t="s">
        <v>248</v>
      </c>
      <c r="D13" s="116" t="s">
        <v>247</v>
      </c>
      <c r="E13" s="117" t="s">
        <v>173</v>
      </c>
      <c r="F13" s="2"/>
    </row>
    <row r="14" spans="1:6" s="89" customFormat="1" x14ac:dyDescent="0.2">
      <c r="A14" s="114"/>
      <c r="B14" s="111"/>
      <c r="C14" s="116"/>
      <c r="D14" s="116"/>
      <c r="E14" s="117"/>
      <c r="F14" s="2"/>
    </row>
    <row r="15" spans="1:6" s="89" customFormat="1" x14ac:dyDescent="0.2">
      <c r="A15" s="114"/>
      <c r="B15" s="111"/>
      <c r="C15" s="116"/>
      <c r="D15" s="116"/>
      <c r="E15" s="117"/>
      <c r="F15" s="2"/>
    </row>
    <row r="16" spans="1:6" s="89" customFormat="1" x14ac:dyDescent="0.2">
      <c r="A16" s="114"/>
      <c r="B16" s="111"/>
      <c r="C16" s="116"/>
      <c r="D16" s="116"/>
      <c r="E16" s="117"/>
      <c r="F16" s="2"/>
    </row>
    <row r="17" spans="1:6" s="89" customFormat="1" x14ac:dyDescent="0.2">
      <c r="A17" s="114"/>
      <c r="B17" s="111"/>
      <c r="C17" s="116"/>
      <c r="D17" s="116"/>
      <c r="E17" s="117"/>
      <c r="F17" s="2"/>
    </row>
    <row r="18" spans="1:6" s="89" customFormat="1" x14ac:dyDescent="0.2">
      <c r="A18" s="110"/>
      <c r="B18" s="111"/>
      <c r="C18" s="116"/>
      <c r="D18" s="116"/>
      <c r="E18" s="117"/>
      <c r="F18" s="2"/>
    </row>
    <row r="19" spans="1:6" s="89" customFormat="1" ht="11.25" hidden="1" customHeight="1" x14ac:dyDescent="0.2">
      <c r="A19" s="110"/>
      <c r="B19" s="111"/>
      <c r="C19" s="116"/>
      <c r="D19" s="116"/>
      <c r="E19" s="117"/>
      <c r="F19" s="2"/>
    </row>
    <row r="20" spans="1:6" ht="34.5" customHeight="1" x14ac:dyDescent="0.2">
      <c r="A20" s="90" t="s">
        <v>129</v>
      </c>
      <c r="B20" s="102">
        <f>SUM(B11:B19)</f>
        <v>201.17000000000002</v>
      </c>
      <c r="C20" s="123" t="str">
        <f>IF(SUBTOTAL(3,B11:B19)=SUBTOTAL(103,B11:B19),'Summary and sign-off'!$A$47,'Summary and sign-off'!$A$48)</f>
        <v>Check - there are no hidden rows with data</v>
      </c>
      <c r="D20" s="166" t="str">
        <f>IF('Summary and sign-off'!F57='Summary and sign-off'!F53,'Summary and sign-off'!A50,'Summary and sign-off'!A49)</f>
        <v>Check - each entry provides sufficient information</v>
      </c>
      <c r="E20" s="166"/>
      <c r="F20" s="2"/>
    </row>
    <row r="21" spans="1:6" x14ac:dyDescent="0.2">
      <c r="A21" s="23"/>
      <c r="B21" s="22"/>
      <c r="C21" s="22"/>
      <c r="D21" s="22"/>
      <c r="E21" s="22"/>
      <c r="F21" s="40"/>
    </row>
    <row r="22" spans="1:6" x14ac:dyDescent="0.2">
      <c r="A22" s="23" t="s">
        <v>8</v>
      </c>
      <c r="B22" s="24"/>
      <c r="C22" s="29"/>
      <c r="D22" s="22"/>
      <c r="E22" s="22"/>
      <c r="F22" s="40"/>
    </row>
    <row r="23" spans="1:6" ht="12.75" customHeight="1" x14ac:dyDescent="0.2">
      <c r="A23" s="25" t="s">
        <v>160</v>
      </c>
      <c r="B23" s="25"/>
      <c r="C23" s="25"/>
      <c r="D23" s="25"/>
      <c r="E23" s="25"/>
      <c r="F23" s="40"/>
    </row>
    <row r="24" spans="1:6" x14ac:dyDescent="0.2">
      <c r="A24" s="25" t="s">
        <v>159</v>
      </c>
      <c r="B24" s="33"/>
      <c r="C24" s="45"/>
      <c r="D24" s="46"/>
      <c r="E24" s="46"/>
      <c r="F24" s="40"/>
    </row>
    <row r="25" spans="1:6" x14ac:dyDescent="0.2">
      <c r="A25" s="25" t="s">
        <v>157</v>
      </c>
      <c r="B25" s="27"/>
      <c r="C25" s="28"/>
      <c r="D25" s="28"/>
      <c r="E25" s="28"/>
      <c r="F25" s="29"/>
    </row>
    <row r="26" spans="1:6" x14ac:dyDescent="0.2">
      <c r="A26" s="33" t="s">
        <v>13</v>
      </c>
      <c r="B26" s="33"/>
      <c r="C26" s="45"/>
      <c r="D26" s="45"/>
      <c r="E26" s="45"/>
      <c r="F26" s="40"/>
    </row>
    <row r="27" spans="1:6" ht="12.75" customHeight="1" x14ac:dyDescent="0.2">
      <c r="A27" s="33" t="s">
        <v>166</v>
      </c>
      <c r="B27" s="33"/>
      <c r="C27" s="47"/>
      <c r="D27" s="47"/>
      <c r="E27" s="35"/>
      <c r="F27" s="40"/>
    </row>
    <row r="28" spans="1:6" x14ac:dyDescent="0.2">
      <c r="A28" s="22"/>
      <c r="B28" s="22"/>
      <c r="C28" s="22"/>
      <c r="D28" s="22"/>
      <c r="E28" s="22"/>
      <c r="F28" s="40"/>
    </row>
    <row r="29" spans="1:6" hidden="1" x14ac:dyDescent="0.2"/>
    <row r="30" spans="1:6" hidden="1" x14ac:dyDescent="0.2"/>
    <row r="31" spans="1:6" hidden="1" x14ac:dyDescent="0.2"/>
    <row r="32" spans="1:6"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x14ac:dyDescent="0.2"/>
    <row r="48"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sheetData>
  <sheetProtection sheet="1" formatCells="0" insertRows="0" deleteRows="0"/>
  <mergeCells count="10">
    <mergeCell ref="D20:E20"/>
    <mergeCell ref="B6:E6"/>
    <mergeCell ref="B5:E5"/>
    <mergeCell ref="A1:E1"/>
    <mergeCell ref="A9:E9"/>
    <mergeCell ref="B2:E2"/>
    <mergeCell ref="B3:E3"/>
    <mergeCell ref="B4:E4"/>
    <mergeCell ref="A8:E8"/>
    <mergeCell ref="B7:E7"/>
  </mergeCells>
  <dataValidations count="2">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19" xr:uid="{00000000-0002-0000-0300-000000000000}">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sign-off'!$A$46</xm:f>
          </x14:formula1>
          <xm:sqref>B11:B19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62"/>
  <sheetViews>
    <sheetView topLeftCell="A10" zoomScaleNormal="100" workbookViewId="0">
      <selection activeCell="C15" sqref="C15"/>
    </sheetView>
  </sheetViews>
  <sheetFormatPr defaultColWidth="0" defaultRowHeight="12.75" zeroHeight="1" x14ac:dyDescent="0.2"/>
  <cols>
    <col min="1" max="1" width="35.7109375" style="17" customWidth="1"/>
    <col min="2" max="2" width="14.28515625" style="17" customWidth="1"/>
    <col min="3" max="3" width="71.42578125" style="17" customWidth="1"/>
    <col min="4" max="4" width="50" style="17" customWidth="1"/>
    <col min="5" max="5" width="21.42578125" style="17" customWidth="1"/>
    <col min="6" max="6" width="36.85546875" style="17" customWidth="1"/>
    <col min="7" max="10" width="9.140625" style="17" hidden="1" customWidth="1"/>
    <col min="11" max="13" width="0" style="17" hidden="1" customWidth="1"/>
    <col min="14" max="16384" width="9.140625" style="17" hidden="1"/>
  </cols>
  <sheetData>
    <row r="1" spans="1:6" ht="26.25" customHeight="1" x14ac:dyDescent="0.2">
      <c r="A1" s="162" t="s">
        <v>6</v>
      </c>
      <c r="B1" s="162"/>
      <c r="C1" s="162"/>
      <c r="D1" s="162"/>
      <c r="E1" s="162"/>
      <c r="F1" s="26"/>
    </row>
    <row r="2" spans="1:6" ht="21" customHeight="1" x14ac:dyDescent="0.2">
      <c r="A2" s="4" t="s">
        <v>2</v>
      </c>
      <c r="B2" s="165" t="str">
        <f>'Summary and sign-off'!B2:F2</f>
        <v>Office of the Privacy Commissioner</v>
      </c>
      <c r="C2" s="165"/>
      <c r="D2" s="165"/>
      <c r="E2" s="165"/>
      <c r="F2" s="26"/>
    </row>
    <row r="3" spans="1:6" ht="21" customHeight="1" x14ac:dyDescent="0.2">
      <c r="A3" s="4" t="s">
        <v>3</v>
      </c>
      <c r="B3" s="165" t="str">
        <f>'Summary and sign-off'!B3:F3</f>
        <v>John Edwards</v>
      </c>
      <c r="C3" s="165"/>
      <c r="D3" s="165"/>
      <c r="E3" s="165"/>
      <c r="F3" s="26"/>
    </row>
    <row r="4" spans="1:6" ht="21" customHeight="1" x14ac:dyDescent="0.2">
      <c r="A4" s="4" t="s">
        <v>77</v>
      </c>
      <c r="B4" s="165">
        <f>'Summary and sign-off'!B4:F4</f>
        <v>43647</v>
      </c>
      <c r="C4" s="165"/>
      <c r="D4" s="165"/>
      <c r="E4" s="165"/>
      <c r="F4" s="26"/>
    </row>
    <row r="5" spans="1:6" ht="21" customHeight="1" x14ac:dyDescent="0.2">
      <c r="A5" s="4" t="s">
        <v>78</v>
      </c>
      <c r="B5" s="165">
        <f>'Summary and sign-off'!B5:F5</f>
        <v>44012</v>
      </c>
      <c r="C5" s="165"/>
      <c r="D5" s="165"/>
      <c r="E5" s="165"/>
      <c r="F5" s="26"/>
    </row>
    <row r="6" spans="1:6" ht="21" customHeight="1" x14ac:dyDescent="0.2">
      <c r="A6" s="4" t="s">
        <v>29</v>
      </c>
      <c r="B6" s="160" t="s">
        <v>64</v>
      </c>
      <c r="C6" s="160"/>
      <c r="D6" s="160"/>
      <c r="E6" s="160"/>
      <c r="F6" s="36"/>
    </row>
    <row r="7" spans="1:6" ht="21" customHeight="1" x14ac:dyDescent="0.2">
      <c r="A7" s="4" t="s">
        <v>104</v>
      </c>
      <c r="B7" s="160" t="s">
        <v>116</v>
      </c>
      <c r="C7" s="160"/>
      <c r="D7" s="160"/>
      <c r="E7" s="160"/>
      <c r="F7" s="36"/>
    </row>
    <row r="8" spans="1:6" ht="35.25" customHeight="1" x14ac:dyDescent="0.2">
      <c r="A8" s="169" t="s">
        <v>0</v>
      </c>
      <c r="B8" s="169"/>
      <c r="C8" s="176"/>
      <c r="D8" s="176"/>
      <c r="E8" s="176"/>
      <c r="F8" s="26"/>
    </row>
    <row r="9" spans="1:6" ht="35.25" customHeight="1" x14ac:dyDescent="0.2">
      <c r="A9" s="177" t="s">
        <v>127</v>
      </c>
      <c r="B9" s="178"/>
      <c r="C9" s="178"/>
      <c r="D9" s="178"/>
      <c r="E9" s="178"/>
      <c r="F9" s="26"/>
    </row>
    <row r="10" spans="1:6" ht="27" customHeight="1" x14ac:dyDescent="0.2">
      <c r="A10" s="37" t="s">
        <v>49</v>
      </c>
      <c r="B10" s="37" t="s">
        <v>31</v>
      </c>
      <c r="C10" s="37" t="s">
        <v>51</v>
      </c>
      <c r="D10" s="37" t="s">
        <v>162</v>
      </c>
      <c r="E10" s="37" t="s">
        <v>76</v>
      </c>
      <c r="F10" s="38"/>
    </row>
    <row r="11" spans="1:6" s="89" customFormat="1" hidden="1" x14ac:dyDescent="0.2">
      <c r="A11" s="110"/>
      <c r="B11" s="111"/>
      <c r="C11" s="116"/>
      <c r="D11" s="116"/>
      <c r="E11" s="117"/>
      <c r="F11" s="3"/>
    </row>
    <row r="12" spans="1:6" s="89" customFormat="1" x14ac:dyDescent="0.2">
      <c r="A12" s="114"/>
      <c r="B12" s="111"/>
      <c r="C12" s="116"/>
      <c r="D12" s="116"/>
      <c r="E12" s="117"/>
      <c r="F12" s="3"/>
    </row>
    <row r="13" spans="1:6" s="89" customFormat="1" x14ac:dyDescent="0.2">
      <c r="A13" s="114">
        <v>43648</v>
      </c>
      <c r="B13" s="111">
        <v>1370.8</v>
      </c>
      <c r="C13" s="112" t="s">
        <v>176</v>
      </c>
      <c r="D13" s="112" t="s">
        <v>177</v>
      </c>
      <c r="E13" s="117" t="s">
        <v>178</v>
      </c>
      <c r="F13" s="3"/>
    </row>
    <row r="14" spans="1:6" s="89" customFormat="1" x14ac:dyDescent="0.2">
      <c r="A14" s="114">
        <v>43699</v>
      </c>
      <c r="B14" s="111">
        <v>226.34</v>
      </c>
      <c r="C14" s="116" t="s">
        <v>181</v>
      </c>
      <c r="D14" s="116" t="s">
        <v>245</v>
      </c>
      <c r="E14" s="117" t="s">
        <v>182</v>
      </c>
      <c r="F14" s="3" t="s">
        <v>196</v>
      </c>
    </row>
    <row r="15" spans="1:6" s="89" customFormat="1" x14ac:dyDescent="0.2">
      <c r="A15" s="110">
        <v>43719</v>
      </c>
      <c r="B15" s="111">
        <v>34.31</v>
      </c>
      <c r="C15" s="116" t="s">
        <v>246</v>
      </c>
      <c r="D15" s="116" t="s">
        <v>177</v>
      </c>
      <c r="E15" s="117" t="s">
        <v>171</v>
      </c>
      <c r="F15" s="3" t="s">
        <v>196</v>
      </c>
    </row>
    <row r="16" spans="1:6" s="89" customFormat="1" x14ac:dyDescent="0.2">
      <c r="A16" s="110">
        <v>43724</v>
      </c>
      <c r="B16" s="111">
        <v>139.99</v>
      </c>
      <c r="C16" s="116" t="s">
        <v>210</v>
      </c>
      <c r="D16" s="116" t="s">
        <v>211</v>
      </c>
      <c r="E16" s="117" t="s">
        <v>173</v>
      </c>
      <c r="F16" s="3"/>
    </row>
    <row r="17" spans="1:6" s="89" customFormat="1" x14ac:dyDescent="0.2">
      <c r="A17" s="156"/>
      <c r="B17" s="157"/>
      <c r="C17" s="158"/>
      <c r="D17" s="158"/>
      <c r="E17" s="158"/>
      <c r="F17" s="3"/>
    </row>
    <row r="18" spans="1:6" customFormat="1" x14ac:dyDescent="0.2"/>
    <row r="19" spans="1:6" s="89" customFormat="1" x14ac:dyDescent="0.2">
      <c r="A19" s="110"/>
      <c r="B19" s="111"/>
      <c r="C19" s="116"/>
      <c r="D19" s="116"/>
      <c r="E19" s="117"/>
      <c r="F19" s="3"/>
    </row>
    <row r="20" spans="1:6" s="89" customFormat="1" x14ac:dyDescent="0.2">
      <c r="A20" s="110"/>
      <c r="B20" s="111"/>
      <c r="C20" s="116"/>
      <c r="D20" s="116"/>
      <c r="E20" s="117"/>
      <c r="F20" s="3"/>
    </row>
    <row r="21" spans="1:6" s="89" customFormat="1" hidden="1" x14ac:dyDescent="0.2">
      <c r="A21" s="110"/>
      <c r="B21" s="111"/>
      <c r="C21" s="116"/>
      <c r="D21" s="116"/>
      <c r="E21" s="117"/>
      <c r="F21" s="3"/>
    </row>
    <row r="22" spans="1:6" ht="34.5" customHeight="1" x14ac:dyDescent="0.2">
      <c r="A22" s="90" t="s">
        <v>136</v>
      </c>
      <c r="B22" s="102">
        <f>SUM(B11:B21)</f>
        <v>1771.4399999999998</v>
      </c>
      <c r="C22" s="123" t="str">
        <f>IF(SUBTOTAL(3,B11:B21)=SUBTOTAL(103,B11:B21),'Summary and sign-off'!$A$47,'Summary and sign-off'!$A$48)</f>
        <v>Check - there are no hidden rows with data</v>
      </c>
      <c r="D22" s="166" t="str">
        <f>IF('Summary and sign-off'!F58='Summary and sign-off'!F53,'Summary and sign-off'!A50,'Summary and sign-off'!A49)</f>
        <v>Check - each entry provides sufficient information</v>
      </c>
      <c r="E22" s="166"/>
      <c r="F22" s="39"/>
    </row>
    <row r="23" spans="1:6" ht="14.1" customHeight="1" x14ac:dyDescent="0.2">
      <c r="A23" s="40"/>
      <c r="B23" s="29"/>
      <c r="C23" s="22"/>
      <c r="D23" s="22"/>
      <c r="E23" s="22"/>
      <c r="F23" s="26"/>
    </row>
    <row r="24" spans="1:6" x14ac:dyDescent="0.2">
      <c r="A24" s="23" t="s">
        <v>7</v>
      </c>
      <c r="B24" s="22"/>
      <c r="C24" s="22"/>
      <c r="D24" s="22"/>
      <c r="E24" s="22"/>
      <c r="F24" s="26"/>
    </row>
    <row r="25" spans="1:6" ht="12.6" customHeight="1" x14ac:dyDescent="0.2">
      <c r="A25" s="25" t="s">
        <v>50</v>
      </c>
      <c r="B25" s="22"/>
      <c r="C25" s="22"/>
      <c r="D25" s="22"/>
      <c r="E25" s="22"/>
      <c r="F25" s="26"/>
    </row>
    <row r="26" spans="1:6" x14ac:dyDescent="0.2">
      <c r="A26" s="25" t="s">
        <v>157</v>
      </c>
      <c r="B26" s="27"/>
      <c r="C26" s="28"/>
      <c r="D26" s="28"/>
      <c r="E26" s="28"/>
      <c r="F26" s="29"/>
    </row>
    <row r="27" spans="1:6" x14ac:dyDescent="0.2">
      <c r="A27" s="33" t="s">
        <v>13</v>
      </c>
      <c r="B27" s="34"/>
      <c r="C27" s="29"/>
      <c r="D27" s="29"/>
      <c r="E27" s="29"/>
      <c r="F27" s="29"/>
    </row>
    <row r="28" spans="1:6" ht="12.75" customHeight="1" x14ac:dyDescent="0.2">
      <c r="A28" s="33" t="s">
        <v>166</v>
      </c>
      <c r="B28" s="41"/>
      <c r="C28" s="35"/>
      <c r="D28" s="35"/>
      <c r="E28" s="35"/>
      <c r="F28" s="35"/>
    </row>
    <row r="29" spans="1:6" x14ac:dyDescent="0.2">
      <c r="A29" s="40"/>
      <c r="B29" s="42"/>
      <c r="C29" s="22"/>
      <c r="D29" s="22"/>
      <c r="E29" s="22"/>
      <c r="F29" s="40"/>
    </row>
    <row r="30" spans="1:6" hidden="1" x14ac:dyDescent="0.2">
      <c r="A30" s="22"/>
      <c r="B30" s="22"/>
      <c r="C30" s="22"/>
      <c r="D30" s="22"/>
      <c r="E30" s="40"/>
    </row>
    <row r="31" spans="1:6" ht="12.75" hidden="1" customHeight="1" x14ac:dyDescent="0.2"/>
    <row r="32" spans="1:6" hidden="1" x14ac:dyDescent="0.2">
      <c r="A32" s="43"/>
      <c r="B32" s="43"/>
      <c r="C32" s="43"/>
      <c r="D32" s="43"/>
      <c r="E32" s="43"/>
      <c r="F32" s="26"/>
    </row>
    <row r="33" spans="1:6" hidden="1" x14ac:dyDescent="0.2">
      <c r="A33" s="43"/>
      <c r="B33" s="43"/>
      <c r="C33" s="43"/>
      <c r="D33" s="43"/>
      <c r="E33" s="43"/>
      <c r="F33" s="26"/>
    </row>
    <row r="34" spans="1:6" hidden="1" x14ac:dyDescent="0.2">
      <c r="A34" s="43"/>
      <c r="B34" s="43"/>
      <c r="C34" s="43"/>
      <c r="D34" s="43"/>
      <c r="E34" s="43"/>
      <c r="F34" s="26"/>
    </row>
    <row r="35" spans="1:6" hidden="1" x14ac:dyDescent="0.2">
      <c r="A35" s="43"/>
      <c r="B35" s="43"/>
      <c r="C35" s="43"/>
      <c r="D35" s="43"/>
      <c r="E35" s="43"/>
      <c r="F35" s="26"/>
    </row>
    <row r="36" spans="1:6" hidden="1" x14ac:dyDescent="0.2">
      <c r="A36" s="43"/>
      <c r="B36" s="43"/>
      <c r="C36" s="43"/>
      <c r="D36" s="43"/>
      <c r="E36" s="43"/>
      <c r="F36" s="26"/>
    </row>
    <row r="37" spans="1:6" hidden="1" x14ac:dyDescent="0.2"/>
    <row r="38" spans="1:6" hidden="1" x14ac:dyDescent="0.2"/>
    <row r="39" spans="1:6" hidden="1" x14ac:dyDescent="0.2"/>
    <row r="40" spans="1:6" hidden="1" x14ac:dyDescent="0.2"/>
    <row r="41" spans="1:6" hidden="1" x14ac:dyDescent="0.2"/>
    <row r="42" spans="1:6" hidden="1" x14ac:dyDescent="0.2"/>
    <row r="43" spans="1:6" hidden="1" x14ac:dyDescent="0.2"/>
    <row r="44" spans="1:6" hidden="1" x14ac:dyDescent="0.2"/>
    <row r="45" spans="1:6" hidden="1" x14ac:dyDescent="0.2"/>
    <row r="46" spans="1:6" hidden="1" x14ac:dyDescent="0.2"/>
    <row r="47" spans="1:6" hidden="1" x14ac:dyDescent="0.2"/>
    <row r="48" spans="1:6"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sheetData>
  <sheetProtection sheet="1" formatCells="0" insertRows="0" deleteRows="0"/>
  <mergeCells count="10">
    <mergeCell ref="D22:E22"/>
    <mergeCell ref="B6:E6"/>
    <mergeCell ref="B5:E5"/>
    <mergeCell ref="B7:E7"/>
    <mergeCell ref="A1:E1"/>
    <mergeCell ref="B2:E2"/>
    <mergeCell ref="B3:E3"/>
    <mergeCell ref="B4:E4"/>
    <mergeCell ref="A9:E9"/>
    <mergeCell ref="A8:E8"/>
  </mergeCells>
  <dataValidations count="2">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21" xr:uid="{00000000-0002-0000-0400-000000000000}">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sign-off'!$A$46</xm:f>
          </x14:formula1>
          <xm:sqref>B11:B21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65"/>
  <sheetViews>
    <sheetView tabSelected="1" zoomScaleNormal="100" workbookViewId="0">
      <selection activeCell="D19" sqref="D19"/>
    </sheetView>
  </sheetViews>
  <sheetFormatPr defaultColWidth="0" defaultRowHeight="12.75" zeroHeight="1" x14ac:dyDescent="0.2"/>
  <cols>
    <col min="1" max="1" width="35.7109375" style="17" customWidth="1"/>
    <col min="2" max="2" width="46.85546875" style="17" customWidth="1"/>
    <col min="3" max="3" width="22.140625" style="17" customWidth="1"/>
    <col min="4" max="4" width="25.42578125" style="17" customWidth="1"/>
    <col min="5" max="6" width="35.7109375" style="17" customWidth="1"/>
    <col min="7" max="7" width="38" style="17" customWidth="1"/>
    <col min="8" max="10" width="9.140625" style="17" hidden="1" customWidth="1"/>
    <col min="11" max="15" width="0" style="17" hidden="1" customWidth="1"/>
    <col min="16" max="16384" width="0" style="17" hidden="1"/>
  </cols>
  <sheetData>
    <row r="1" spans="1:6" ht="26.25" customHeight="1" x14ac:dyDescent="0.2">
      <c r="A1" s="162" t="s">
        <v>32</v>
      </c>
      <c r="B1" s="162"/>
      <c r="C1" s="162"/>
      <c r="D1" s="162"/>
      <c r="E1" s="162"/>
      <c r="F1" s="162"/>
    </row>
    <row r="2" spans="1:6" ht="21" customHeight="1" x14ac:dyDescent="0.2">
      <c r="A2" s="4" t="s">
        <v>2</v>
      </c>
      <c r="B2" s="165" t="str">
        <f>'Summary and sign-off'!B2:F2</f>
        <v>Office of the Privacy Commissioner</v>
      </c>
      <c r="C2" s="165"/>
      <c r="D2" s="165"/>
      <c r="E2" s="165"/>
      <c r="F2" s="165"/>
    </row>
    <row r="3" spans="1:6" ht="21" customHeight="1" x14ac:dyDescent="0.2">
      <c r="A3" s="4" t="s">
        <v>3</v>
      </c>
      <c r="B3" s="165" t="str">
        <f>'Summary and sign-off'!B3:F3</f>
        <v>John Edwards</v>
      </c>
      <c r="C3" s="165"/>
      <c r="D3" s="165"/>
      <c r="E3" s="165"/>
      <c r="F3" s="165"/>
    </row>
    <row r="4" spans="1:6" ht="21" customHeight="1" x14ac:dyDescent="0.2">
      <c r="A4" s="4" t="s">
        <v>77</v>
      </c>
      <c r="B4" s="165">
        <f>'Summary and sign-off'!B4:F4</f>
        <v>43647</v>
      </c>
      <c r="C4" s="165"/>
      <c r="D4" s="165"/>
      <c r="E4" s="165"/>
      <c r="F4" s="165"/>
    </row>
    <row r="5" spans="1:6" ht="21" customHeight="1" x14ac:dyDescent="0.2">
      <c r="A5" s="4" t="s">
        <v>78</v>
      </c>
      <c r="B5" s="165">
        <f>'Summary and sign-off'!B5:F5</f>
        <v>44012</v>
      </c>
      <c r="C5" s="165"/>
      <c r="D5" s="165"/>
      <c r="E5" s="165"/>
      <c r="F5" s="165"/>
    </row>
    <row r="6" spans="1:6" ht="21" customHeight="1" x14ac:dyDescent="0.2">
      <c r="A6" s="4" t="s">
        <v>167</v>
      </c>
      <c r="B6" s="160" t="s">
        <v>64</v>
      </c>
      <c r="C6" s="160"/>
      <c r="D6" s="160"/>
      <c r="E6" s="160"/>
      <c r="F6" s="160"/>
    </row>
    <row r="7" spans="1:6" ht="21" customHeight="1" x14ac:dyDescent="0.2">
      <c r="A7" s="4" t="s">
        <v>104</v>
      </c>
      <c r="B7" s="160" t="s">
        <v>116</v>
      </c>
      <c r="C7" s="160"/>
      <c r="D7" s="160"/>
      <c r="E7" s="160"/>
      <c r="F7" s="160"/>
    </row>
    <row r="8" spans="1:6" ht="36" customHeight="1" x14ac:dyDescent="0.2">
      <c r="A8" s="169" t="s">
        <v>52</v>
      </c>
      <c r="B8" s="169"/>
      <c r="C8" s="169"/>
      <c r="D8" s="169"/>
      <c r="E8" s="169"/>
      <c r="F8" s="169"/>
    </row>
    <row r="9" spans="1:6" ht="36" customHeight="1" x14ac:dyDescent="0.2">
      <c r="A9" s="177" t="s">
        <v>134</v>
      </c>
      <c r="B9" s="178"/>
      <c r="C9" s="178"/>
      <c r="D9" s="178"/>
      <c r="E9" s="178"/>
      <c r="F9" s="178"/>
    </row>
    <row r="10" spans="1:6" ht="39" customHeight="1" x14ac:dyDescent="0.2">
      <c r="A10" s="18" t="s">
        <v>49</v>
      </c>
      <c r="B10" s="9" t="s">
        <v>163</v>
      </c>
      <c r="C10" s="9" t="s">
        <v>82</v>
      </c>
      <c r="D10" s="9" t="s">
        <v>33</v>
      </c>
      <c r="E10" s="9" t="s">
        <v>83</v>
      </c>
      <c r="F10" s="9" t="s">
        <v>126</v>
      </c>
    </row>
    <row r="11" spans="1:6" s="89" customFormat="1" hidden="1" x14ac:dyDescent="0.2">
      <c r="A11" s="114"/>
      <c r="B11" s="116"/>
      <c r="C11" s="122"/>
      <c r="D11" s="116"/>
      <c r="E11" s="118"/>
      <c r="F11" s="117"/>
    </row>
    <row r="12" spans="1:6" s="89" customFormat="1" x14ac:dyDescent="0.2">
      <c r="A12" s="114"/>
      <c r="B12" s="119"/>
      <c r="C12" s="122"/>
      <c r="D12" s="119"/>
      <c r="E12" s="118"/>
      <c r="F12" s="120"/>
    </row>
    <row r="13" spans="1:6" s="89" customFormat="1" x14ac:dyDescent="0.2">
      <c r="A13" s="114"/>
      <c r="B13" s="119"/>
      <c r="C13" s="122"/>
      <c r="D13" s="119"/>
      <c r="E13" s="118"/>
      <c r="F13" s="120"/>
    </row>
    <row r="14" spans="1:6" s="89" customFormat="1" x14ac:dyDescent="0.2">
      <c r="A14" s="114"/>
      <c r="B14" s="119"/>
      <c r="C14" s="122"/>
      <c r="D14" s="119"/>
      <c r="E14" s="118"/>
      <c r="F14" s="120"/>
    </row>
    <row r="15" spans="1:6" s="89" customFormat="1" x14ac:dyDescent="0.2">
      <c r="A15" s="114"/>
      <c r="B15" s="119"/>
      <c r="C15" s="122"/>
      <c r="D15" s="119"/>
      <c r="E15" s="118"/>
      <c r="F15" s="120"/>
    </row>
    <row r="16" spans="1:6" s="89" customFormat="1" x14ac:dyDescent="0.2">
      <c r="A16" s="114"/>
      <c r="B16" s="119"/>
      <c r="C16" s="122"/>
      <c r="D16" s="119"/>
      <c r="E16" s="118"/>
      <c r="F16" s="120"/>
    </row>
    <row r="17" spans="1:7" s="89" customFormat="1" hidden="1" x14ac:dyDescent="0.2">
      <c r="A17" s="114"/>
      <c r="B17" s="116"/>
      <c r="C17" s="122"/>
      <c r="D17" s="116"/>
      <c r="E17" s="118"/>
      <c r="F17" s="117"/>
    </row>
    <row r="18" spans="1:7" ht="34.5" customHeight="1" x14ac:dyDescent="0.2">
      <c r="A18" s="91" t="s">
        <v>164</v>
      </c>
      <c r="B18" s="92" t="s">
        <v>35</v>
      </c>
      <c r="C18" s="93">
        <f>C19+C20</f>
        <v>0</v>
      </c>
      <c r="D18" s="131" t="str">
        <f>IF(SUBTOTAL(3,C11:C17)=SUBTOTAL(103,C11:C17),'Summary and sign-off'!$A$47,'Summary and sign-off'!$A$48)</f>
        <v>Check - there are no hidden rows with data</v>
      </c>
      <c r="E18" s="179" t="str">
        <f>IF('Summary and sign-off'!F59='Summary and sign-off'!F53,'Summary and sign-off'!A51,'Summary and sign-off'!A49)</f>
        <v>Check - each entry provides sufficient information</v>
      </c>
      <c r="F18" s="179"/>
      <c r="G18" s="89"/>
    </row>
    <row r="19" spans="1:7" ht="25.5" customHeight="1" x14ac:dyDescent="0.25">
      <c r="A19" s="94"/>
      <c r="B19" s="95" t="s">
        <v>36</v>
      </c>
      <c r="C19" s="96">
        <f>COUNTIF(C11:C17,'Summary and sign-off'!A44)</f>
        <v>0</v>
      </c>
      <c r="D19" s="19"/>
      <c r="E19" s="20"/>
      <c r="F19" s="21"/>
    </row>
    <row r="20" spans="1:7" ht="25.5" customHeight="1" x14ac:dyDescent="0.25">
      <c r="A20" s="94"/>
      <c r="B20" s="95" t="s">
        <v>34</v>
      </c>
      <c r="C20" s="96">
        <f>COUNTIF(C11:C17,'Summary and sign-off'!A45)</f>
        <v>0</v>
      </c>
      <c r="D20" s="19"/>
      <c r="E20" s="20"/>
      <c r="F20" s="21"/>
    </row>
    <row r="21" spans="1:7" x14ac:dyDescent="0.2">
      <c r="A21" s="22"/>
      <c r="B21" s="23"/>
      <c r="C21" s="22"/>
      <c r="D21" s="24"/>
      <c r="E21" s="24"/>
      <c r="F21" s="22"/>
    </row>
    <row r="22" spans="1:7" x14ac:dyDescent="0.2">
      <c r="A22" s="23" t="s">
        <v>7</v>
      </c>
      <c r="B22" s="23"/>
      <c r="C22" s="23"/>
      <c r="D22" s="23"/>
      <c r="E22" s="23"/>
      <c r="F22" s="23"/>
    </row>
    <row r="23" spans="1:7" ht="12.6" customHeight="1" x14ac:dyDescent="0.2">
      <c r="A23" s="25" t="s">
        <v>50</v>
      </c>
      <c r="B23" s="22"/>
      <c r="C23" s="22"/>
      <c r="D23" s="22"/>
      <c r="E23" s="22"/>
      <c r="F23" s="26"/>
    </row>
    <row r="24" spans="1:7" x14ac:dyDescent="0.2">
      <c r="A24" s="25" t="s">
        <v>157</v>
      </c>
      <c r="B24" s="27"/>
      <c r="C24" s="28"/>
      <c r="D24" s="28"/>
      <c r="E24" s="28"/>
      <c r="F24" s="29"/>
    </row>
    <row r="25" spans="1:7" x14ac:dyDescent="0.2">
      <c r="A25" s="25" t="s">
        <v>15</v>
      </c>
      <c r="B25" s="30"/>
      <c r="C25" s="30"/>
      <c r="D25" s="30"/>
      <c r="E25" s="30"/>
      <c r="F25" s="30"/>
    </row>
    <row r="26" spans="1:7" ht="12.75" customHeight="1" x14ac:dyDescent="0.2">
      <c r="A26" s="25" t="s">
        <v>93</v>
      </c>
      <c r="B26" s="22"/>
      <c r="C26" s="22"/>
      <c r="D26" s="22"/>
      <c r="E26" s="22"/>
      <c r="F26" s="22"/>
    </row>
    <row r="27" spans="1:7" ht="12.95" customHeight="1" x14ac:dyDescent="0.2">
      <c r="A27" s="31" t="s">
        <v>37</v>
      </c>
      <c r="B27" s="32"/>
      <c r="C27" s="32"/>
      <c r="D27" s="32"/>
      <c r="E27" s="32"/>
      <c r="F27" s="32"/>
    </row>
    <row r="28" spans="1:7" x14ac:dyDescent="0.2">
      <c r="A28" s="33" t="s">
        <v>53</v>
      </c>
      <c r="B28" s="34"/>
      <c r="C28" s="29"/>
      <c r="D28" s="29"/>
      <c r="E28" s="29"/>
      <c r="F28" s="29"/>
    </row>
    <row r="29" spans="1:7" ht="12.75" customHeight="1" x14ac:dyDescent="0.2">
      <c r="A29" s="33" t="s">
        <v>166</v>
      </c>
      <c r="B29" s="25"/>
      <c r="C29" s="35"/>
      <c r="D29" s="35"/>
      <c r="E29" s="35"/>
      <c r="F29" s="35"/>
    </row>
    <row r="30" spans="1:7" ht="12.75" customHeight="1" x14ac:dyDescent="0.2">
      <c r="A30" s="25"/>
      <c r="B30" s="25"/>
      <c r="C30" s="35"/>
      <c r="D30" s="35"/>
      <c r="E30" s="35"/>
      <c r="F30" s="35"/>
    </row>
    <row r="31" spans="1:7" ht="12.75" hidden="1" customHeight="1" x14ac:dyDescent="0.2">
      <c r="A31" s="25"/>
      <c r="B31" s="25"/>
      <c r="C31" s="35"/>
      <c r="D31" s="35"/>
      <c r="E31" s="35"/>
      <c r="F31" s="35"/>
    </row>
    <row r="32" spans="1:7" hidden="1" x14ac:dyDescent="0.2"/>
    <row r="33" spans="1:6" hidden="1" x14ac:dyDescent="0.2"/>
    <row r="34" spans="1:6" hidden="1" x14ac:dyDescent="0.2">
      <c r="A34" s="23"/>
      <c r="B34" s="23"/>
      <c r="C34" s="23"/>
      <c r="D34" s="23"/>
      <c r="E34" s="23"/>
      <c r="F34" s="23"/>
    </row>
    <row r="35" spans="1:6" hidden="1" x14ac:dyDescent="0.2">
      <c r="A35" s="23"/>
      <c r="B35" s="23"/>
      <c r="C35" s="23"/>
      <c r="D35" s="23"/>
      <c r="E35" s="23"/>
      <c r="F35" s="23"/>
    </row>
    <row r="36" spans="1:6" hidden="1" x14ac:dyDescent="0.2">
      <c r="A36" s="23"/>
      <c r="B36" s="23"/>
      <c r="C36" s="23"/>
      <c r="D36" s="23"/>
      <c r="E36" s="23"/>
      <c r="F36" s="23"/>
    </row>
    <row r="37" spans="1:6" hidden="1" x14ac:dyDescent="0.2">
      <c r="A37" s="23"/>
      <c r="B37" s="23"/>
      <c r="C37" s="23"/>
      <c r="D37" s="23"/>
      <c r="E37" s="23"/>
      <c r="F37" s="23"/>
    </row>
    <row r="38" spans="1:6" hidden="1" x14ac:dyDescent="0.2">
      <c r="A38" s="23"/>
      <c r="B38" s="23"/>
      <c r="C38" s="23"/>
      <c r="D38" s="23"/>
      <c r="E38" s="23"/>
      <c r="F38" s="23"/>
    </row>
    <row r="39" spans="1:6" hidden="1" x14ac:dyDescent="0.2"/>
    <row r="40" spans="1:6" hidden="1" x14ac:dyDescent="0.2"/>
    <row r="41" spans="1:6" hidden="1" x14ac:dyDescent="0.2"/>
    <row r="42" spans="1:6" hidden="1" x14ac:dyDescent="0.2"/>
    <row r="43" spans="1:6" hidden="1" x14ac:dyDescent="0.2"/>
    <row r="44" spans="1:6" hidden="1" x14ac:dyDescent="0.2"/>
    <row r="45" spans="1:6" hidden="1" x14ac:dyDescent="0.2"/>
    <row r="46" spans="1:6" hidden="1" x14ac:dyDescent="0.2"/>
    <row r="47" spans="1:6" hidden="1" x14ac:dyDescent="0.2"/>
    <row r="48" spans="1:6"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x14ac:dyDescent="0.2"/>
    <row r="60" x14ac:dyDescent="0.2"/>
    <row r="61" x14ac:dyDescent="0.2"/>
    <row r="62" x14ac:dyDescent="0.2"/>
    <row r="63" x14ac:dyDescent="0.2"/>
    <row r="64" x14ac:dyDescent="0.2"/>
    <row r="65" x14ac:dyDescent="0.2"/>
  </sheetData>
  <sheetProtection sheet="1" formatCells="0" insertRows="0" deleteRows="0"/>
  <mergeCells count="10">
    <mergeCell ref="E18:F18"/>
    <mergeCell ref="A8:F8"/>
    <mergeCell ref="A1:F1"/>
    <mergeCell ref="A9:F9"/>
    <mergeCell ref="B2:F2"/>
    <mergeCell ref="B3:F3"/>
    <mergeCell ref="B4:F4"/>
    <mergeCell ref="B7:F7"/>
    <mergeCell ref="B5:F5"/>
    <mergeCell ref="B6:F6"/>
  </mergeCells>
  <dataValidations count="2">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17" xr:uid="{00000000-0002-0000-0500-000000000000}">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sign-off'!$A$44:$A$45</xm:f>
          </x14:formula1>
          <xm:sqref>C11:C17</xm:sqref>
        </x14:dataValidation>
        <x14:dataValidation type="list" errorStyle="information" operator="greaterThan" allowBlank="1" showInputMessage="1" prompt="Provide specific $ value if possible" xr:uid="{00000000-0002-0000-0500-000003000000}">
          <x14:formula1>
            <xm:f>'Summary and sign-off'!$A$38:$A$43</xm:f>
          </x14:formula1>
          <xm:sqref>E11:E17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4" ma:contentTypeDescription="" ma:contentTypeScope="" ma:versionID="8834bfa83ceff1bf505054ff48d22a0b">
  <xsd:schema xmlns:xsd="http://www.w3.org/2001/XMLSchema" xmlns:xs="http://www.w3.org/2001/XMLSchema" xmlns:p="http://schemas.microsoft.com/office/2006/metadata/properties" xmlns:ns2="12165527-d881-4234-97f9-ee139a3f0c31" targetNamespace="http://schemas.microsoft.com/office/2006/metadata/properties" ma:root="true" ma:fieldsID="be9e5cb15a82a635f3e5640eebc0aa29"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etadata xmlns="http://www.objective.com/ecm/document/metadata/01FF6438FFE247FEBE65A199DA65E9C0" version="1.0.0">
  <systemFields>
    <field name="Objective-Id">
      <value order="0">A671028</value>
    </field>
    <field name="Objective-Title">
      <value order="0">Expense disclosure for year ending 2020-06-30 Privacy Commissioner</value>
    </field>
    <field name="Objective-Description">
      <value order="0"/>
    </field>
    <field name="Objective-CreationStamp">
      <value order="0">2019-12-16T19:55:28Z</value>
    </field>
    <field name="Objective-IsApproved">
      <value order="0">false</value>
    </field>
    <field name="Objective-IsPublished">
      <value order="0">true</value>
    </field>
    <field name="Objective-DatePublished">
      <value order="0">2020-07-28T20:52:15Z</value>
    </field>
    <field name="Objective-ModificationStamp">
      <value order="0">2020-07-28T20:52:15Z</value>
    </field>
    <field name="Objective-Owner">
      <value order="0">Gary Bulog</value>
    </field>
    <field name="Objective-Path">
      <value order="0">OPC Global Folder:File Plan:Corporate services:Commissioner:John Edwards:Expenses &amp; Gifts Disclosure</value>
    </field>
    <field name="Objective-Parent">
      <value order="0">Expenses &amp; Gifts Disclosure</value>
    </field>
    <field name="Objective-State">
      <value order="0">Published</value>
    </field>
    <field name="Objective-VersionId">
      <value order="0">vA1112424</value>
    </field>
    <field name="Objective-Version">
      <value order="0">4.0</value>
    </field>
    <field name="Objective-VersionNumber">
      <value order="0">4</value>
    </field>
    <field name="Objective-VersionComment">
      <value order="0"/>
    </field>
    <field name="Objective-FileNumber">
      <value order="0">OPC/1831</value>
    </field>
    <field name="Objective-Classification">
      <value order="0"/>
    </field>
    <field name="Objective-Caveats">
      <value order="0"/>
    </field>
  </systemFields>
  <catalogues/>
</metadat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iManageAuthor xmlns="12165527-d881-4234-97f9-ee139a3f0c31">NEEDHAMGIRVENG</iManageAuthor>
    <Security_x0020_Classification xmlns="12165527-d881-4234-97f9-ee139a3f0c31">UNCLASSIFIED</Security_x0020_Classification>
    <Business_x0020_Unit xmlns="12165527-d881-4234-97f9-ee139a3f0c31">SAAP</Business_x0020_Unit>
    <Endorsement xmlns="12165527-d881-4234-97f9-ee139a3f0c31" xsi:nil="true"/>
    <RM_x0020_DOC_x0020_ID xmlns="12165527-d881-4234-97f9-ee139a3f0c31" xsi:nil="true"/>
    <Class xmlns="12165527-d881-4234-97f9-ee139a3f0c31">POLICIES</Class>
    <File_x0020_No xmlns="12165527-d881-4234-97f9-ee139a3f0c31">SSC-SIC-2-14</File_x0020_No>
    <DOCNUM xmlns="12165527-d881-4234-97f9-ee139a3f0c31">2290185</DOCNUM>
    <Key_x0020_Version xmlns="12165527-d881-4234-97f9-ee139a3f0c31">false</Key_x0020_Version>
    <Precedents xmlns="12165527-d881-4234-97f9-ee139a3f0c31" xsi:nil="true"/>
    <SubClass xmlns="12165527-d881-4234-97f9-ee139a3f0c31" xsi:nil="true"/>
    <Sec_x0020_Review xmlns="12165527-d881-4234-97f9-ee139a3f0c31" xsi:nil="true"/>
    <Cabinet_x0020_Committee xmlns="12165527-d881-4234-97f9-ee139a3f0c31" xsi:nil="true"/>
  </documentManagement>
</p:properties>
</file>

<file path=customXml/itemProps1.xml><?xml version="1.0" encoding="utf-8"?>
<ds:datastoreItem xmlns:ds="http://schemas.openxmlformats.org/officeDocument/2006/customXml" ds:itemID="{59B4CE85-749F-4A5A-98FF-EB9029D5DC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01FF6438FFE247FEBE65A199DA65E9C0"/>
  </ds:schemaRefs>
</ds:datastoreItem>
</file>

<file path=customXml/itemProps3.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4.xml><?xml version="1.0" encoding="utf-8"?>
<ds:datastoreItem xmlns:ds="http://schemas.openxmlformats.org/officeDocument/2006/customXml" ds:itemID="{F579D7F4-D0D7-4BCB-BBEA-E7C37A64913E}">
  <ds:schemaRefs>
    <ds:schemaRef ds:uri="http://purl.org/dc/elements/1.1/"/>
    <ds:schemaRef ds:uri="http://schemas.microsoft.com/office/2006/metadata/properties"/>
    <ds:schemaRef ds:uri="http://purl.org/dc/terms/"/>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2165527-d881-4234-97f9-ee139a3f0c3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Company>SSC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creator>mortensenm</dc:creator>
  <dc:description>Version 7 - for review by SIT - ready 2/10/18</dc:description>
  <cp:lastModifiedBy>Graydon Hayes</cp:lastModifiedBy>
  <cp:lastPrinted>2018-10-07T21:08:03Z</cp:lastPrinted>
  <dcterms:created xsi:type="dcterms:W3CDTF">2010-10-17T20:59:02Z</dcterms:created>
  <dcterms:modified xsi:type="dcterms:W3CDTF">2020-07-29T21:14:05Z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Objective-Id">
    <vt:lpwstr>A671028</vt:lpwstr>
  </property>
  <property fmtid="{D5CDD505-2E9C-101B-9397-08002B2CF9AE}" pid="8" name="Objective-Title">
    <vt:lpwstr>Expense disclosure for year ending 2020-06-30 Privacy Commissioner</vt:lpwstr>
  </property>
  <property fmtid="{D5CDD505-2E9C-101B-9397-08002B2CF9AE}" pid="9" name="Objective-Description">
    <vt:lpwstr/>
  </property>
  <property fmtid="{D5CDD505-2E9C-101B-9397-08002B2CF9AE}" pid="10" name="Objective-CreationStamp">
    <vt:filetime>2019-12-16T19:56:48Z</vt:filetime>
  </property>
  <property fmtid="{D5CDD505-2E9C-101B-9397-08002B2CF9AE}" pid="11" name="Objective-IsApproved">
    <vt:bool>false</vt:bool>
  </property>
  <property fmtid="{D5CDD505-2E9C-101B-9397-08002B2CF9AE}" pid="12" name="Objective-IsPublished">
    <vt:bool>true</vt:bool>
  </property>
  <property fmtid="{D5CDD505-2E9C-101B-9397-08002B2CF9AE}" pid="13" name="Objective-DatePublished">
    <vt:filetime>2020-07-28T20:52:15Z</vt:filetime>
  </property>
  <property fmtid="{D5CDD505-2E9C-101B-9397-08002B2CF9AE}" pid="14" name="Objective-ModificationStamp">
    <vt:filetime>2020-07-28T20:52:15Z</vt:filetime>
  </property>
  <property fmtid="{D5CDD505-2E9C-101B-9397-08002B2CF9AE}" pid="15" name="Objective-Owner">
    <vt:lpwstr>Gary Bulog</vt:lpwstr>
  </property>
  <property fmtid="{D5CDD505-2E9C-101B-9397-08002B2CF9AE}" pid="16" name="Objective-Path">
    <vt:lpwstr>OPC Global Folder:File Plan:Corporate services:Commissioner:John Edwards:Expenses &amp; Gifts Disclosure:</vt:lpwstr>
  </property>
  <property fmtid="{D5CDD505-2E9C-101B-9397-08002B2CF9AE}" pid="17" name="Objective-Parent">
    <vt:lpwstr>Expenses &amp; Gifts Disclosure</vt:lpwstr>
  </property>
  <property fmtid="{D5CDD505-2E9C-101B-9397-08002B2CF9AE}" pid="18" name="Objective-State">
    <vt:lpwstr>Published</vt:lpwstr>
  </property>
  <property fmtid="{D5CDD505-2E9C-101B-9397-08002B2CF9AE}" pid="19" name="Objective-VersionId">
    <vt:lpwstr>vA1112424</vt:lpwstr>
  </property>
  <property fmtid="{D5CDD505-2E9C-101B-9397-08002B2CF9AE}" pid="20" name="Objective-Version">
    <vt:lpwstr>4.0</vt:lpwstr>
  </property>
  <property fmtid="{D5CDD505-2E9C-101B-9397-08002B2CF9AE}" pid="21" name="Objective-VersionNumber">
    <vt:r8>4</vt:r8>
  </property>
  <property fmtid="{D5CDD505-2E9C-101B-9397-08002B2CF9AE}" pid="22" name="Objective-VersionComment">
    <vt:lpwstr/>
  </property>
  <property fmtid="{D5CDD505-2E9C-101B-9397-08002B2CF9AE}" pid="23" name="Objective-FileNumber">
    <vt:lpwstr>OPC/1831</vt:lpwstr>
  </property>
  <property fmtid="{D5CDD505-2E9C-101B-9397-08002B2CF9AE}" pid="24" name="Objective-Classification">
    <vt:lpwstr>[Inherited - none]</vt:lpwstr>
  </property>
  <property fmtid="{D5CDD505-2E9C-101B-9397-08002B2CF9AE}" pid="25" name="Objective-Caveats">
    <vt:lpwstr/>
  </property>
  <property fmtid="{D5CDD505-2E9C-101B-9397-08002B2CF9AE}" pid="26" name="Objective-Comment">
    <vt:lpwstr/>
  </property>
</Properties>
</file>